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79" i="1"/>
  <c r="C280"/>
  <c r="E281"/>
  <c r="F281"/>
  <c r="D281"/>
  <c r="C278"/>
  <c r="E280"/>
  <c r="F280"/>
  <c r="F279" s="1"/>
  <c r="D280"/>
  <c r="E272"/>
  <c r="F272"/>
  <c r="C272" s="1"/>
  <c r="D272"/>
  <c r="C235"/>
  <c r="E267"/>
  <c r="D267"/>
  <c r="E226"/>
  <c r="F226"/>
  <c r="D226"/>
  <c r="F166"/>
  <c r="E166"/>
  <c r="D166"/>
  <c r="B166" s="1"/>
  <c r="B167"/>
  <c r="B168"/>
  <c r="C263"/>
  <c r="C262"/>
  <c r="F261"/>
  <c r="E261"/>
  <c r="D261"/>
  <c r="C260"/>
  <c r="C259"/>
  <c r="F258"/>
  <c r="E258"/>
  <c r="D258"/>
  <c r="C257"/>
  <c r="C256"/>
  <c r="C255"/>
  <c r="C254"/>
  <c r="C253"/>
  <c r="F252"/>
  <c r="E252"/>
  <c r="D252"/>
  <c r="C251"/>
  <c r="C250"/>
  <c r="C249"/>
  <c r="F248"/>
  <c r="E248"/>
  <c r="D248"/>
  <c r="C266"/>
  <c r="D266"/>
  <c r="E266"/>
  <c r="F266"/>
  <c r="D265"/>
  <c r="F267"/>
  <c r="D268"/>
  <c r="E268"/>
  <c r="F268"/>
  <c r="F265" s="1"/>
  <c r="D270"/>
  <c r="E270"/>
  <c r="F270"/>
  <c r="D271"/>
  <c r="E271"/>
  <c r="F271"/>
  <c r="D273"/>
  <c r="E273"/>
  <c r="F273"/>
  <c r="D274"/>
  <c r="E274"/>
  <c r="F274"/>
  <c r="D275"/>
  <c r="E275"/>
  <c r="F275"/>
  <c r="D277"/>
  <c r="C277" s="1"/>
  <c r="E277"/>
  <c r="F277"/>
  <c r="C247"/>
  <c r="C227"/>
  <c r="F207"/>
  <c r="E207"/>
  <c r="D207"/>
  <c r="C210"/>
  <c r="C211"/>
  <c r="C212"/>
  <c r="C213"/>
  <c r="E279"/>
  <c r="C273"/>
  <c r="C271"/>
  <c r="C270"/>
  <c r="C267"/>
  <c r="E265"/>
  <c r="C246"/>
  <c r="C245"/>
  <c r="C244"/>
  <c r="C243"/>
  <c r="F242"/>
  <c r="E242"/>
  <c r="D242"/>
  <c r="C241"/>
  <c r="C240"/>
  <c r="F239"/>
  <c r="E239"/>
  <c r="D239"/>
  <c r="C238"/>
  <c r="C237"/>
  <c r="C236"/>
  <c r="C234"/>
  <c r="C233"/>
  <c r="F232"/>
  <c r="E232"/>
  <c r="D232"/>
  <c r="C231"/>
  <c r="C230"/>
  <c r="C229"/>
  <c r="F228"/>
  <c r="E228"/>
  <c r="D228"/>
  <c r="C228" s="1"/>
  <c r="C225"/>
  <c r="C224"/>
  <c r="F223"/>
  <c r="E223"/>
  <c r="D223"/>
  <c r="C222"/>
  <c r="C221"/>
  <c r="F220"/>
  <c r="E220"/>
  <c r="D220"/>
  <c r="C219"/>
  <c r="C218"/>
  <c r="F217"/>
  <c r="E217"/>
  <c r="D217"/>
  <c r="C216"/>
  <c r="C215"/>
  <c r="F214"/>
  <c r="E214"/>
  <c r="D214"/>
  <c r="C214" s="1"/>
  <c r="C209"/>
  <c r="C208"/>
  <c r="C207"/>
  <c r="C206"/>
  <c r="C205"/>
  <c r="F204"/>
  <c r="E204"/>
  <c r="D204"/>
  <c r="C204"/>
  <c r="C203"/>
  <c r="C202"/>
  <c r="F201"/>
  <c r="E201"/>
  <c r="D201"/>
  <c r="C199"/>
  <c r="F198"/>
  <c r="F195" s="1"/>
  <c r="E198"/>
  <c r="D198"/>
  <c r="D195" s="1"/>
  <c r="C197"/>
  <c r="C194"/>
  <c r="C193"/>
  <c r="F192"/>
  <c r="F278" s="1"/>
  <c r="E192"/>
  <c r="E180" s="1"/>
  <c r="E179" s="1"/>
  <c r="D192"/>
  <c r="D278" s="1"/>
  <c r="C191"/>
  <c r="C190"/>
  <c r="C189"/>
  <c r="C188"/>
  <c r="C187"/>
  <c r="C186"/>
  <c r="C185"/>
  <c r="C184"/>
  <c r="C183"/>
  <c r="C182"/>
  <c r="C181"/>
  <c r="F180"/>
  <c r="F179" s="1"/>
  <c r="F158" s="1"/>
  <c r="B171"/>
  <c r="F169"/>
  <c r="E169"/>
  <c r="D169"/>
  <c r="B164"/>
  <c r="F162"/>
  <c r="E162"/>
  <c r="D162"/>
  <c r="B155"/>
  <c r="F130"/>
  <c r="F115"/>
  <c r="F100"/>
  <c r="F88"/>
  <c r="F75"/>
  <c r="F73" s="1"/>
  <c r="E264" l="1"/>
  <c r="C281"/>
  <c r="C248"/>
  <c r="F112"/>
  <c r="D180"/>
  <c r="D179" s="1"/>
  <c r="C179" s="1"/>
  <c r="C220"/>
  <c r="C223"/>
  <c r="B162"/>
  <c r="B169"/>
  <c r="C239"/>
  <c r="C252"/>
  <c r="C258"/>
  <c r="F85"/>
  <c r="E195"/>
  <c r="E282" s="1"/>
  <c r="C268"/>
  <c r="C198"/>
  <c r="C201"/>
  <c r="C217"/>
  <c r="C226"/>
  <c r="D279"/>
  <c r="E278"/>
  <c r="C261"/>
  <c r="C242"/>
  <c r="C274"/>
  <c r="C275"/>
  <c r="E160"/>
  <c r="E159" s="1"/>
  <c r="E177"/>
  <c r="E158"/>
  <c r="C265"/>
  <c r="F177"/>
  <c r="F160"/>
  <c r="F159" s="1"/>
  <c r="F156" s="1"/>
  <c r="F282"/>
  <c r="F264" s="1"/>
  <c r="C232"/>
  <c r="C192"/>
  <c r="C180" l="1"/>
  <c r="E156"/>
  <c r="E173" s="1"/>
  <c r="F173"/>
  <c r="D282"/>
  <c r="C195"/>
  <c r="D160"/>
  <c r="D177"/>
  <c r="B158"/>
  <c r="C177" l="1"/>
  <c r="C282"/>
  <c r="D264"/>
  <c r="C264" s="1"/>
  <c r="B160"/>
  <c r="D159"/>
  <c r="D156" s="1"/>
  <c r="D173" s="1"/>
  <c r="B173" s="1"/>
  <c r="B159" l="1"/>
  <c r="B156" l="1"/>
</calcChain>
</file>

<file path=xl/sharedStrings.xml><?xml version="1.0" encoding="utf-8"?>
<sst xmlns="http://schemas.openxmlformats.org/spreadsheetml/2006/main" count="291" uniqueCount="176">
  <si>
    <t>УТВЕРЖДАЮ</t>
  </si>
  <si>
    <t>(наименование должности лица, утверждающего документ)</t>
  </si>
  <si>
    <t>____________________Н. К. Беликова</t>
  </si>
  <si>
    <t>(подпись, расшифровка подписи)</t>
  </si>
  <si>
    <t>«   26   » января 2012 г.</t>
  </si>
  <si>
    <t>План финансово-хозяйственной деятельности</t>
  </si>
  <si>
    <t>на 2012 год и плановый период 2013, 2014 годов</t>
  </si>
  <si>
    <t>Форма по КФД</t>
  </si>
  <si>
    <t>Дата</t>
  </si>
  <si>
    <t>Код по ОКПО</t>
  </si>
  <si>
    <t>48242037</t>
  </si>
  <si>
    <t>ИНН</t>
  </si>
  <si>
    <t>6150022597</t>
  </si>
  <si>
    <t>КПП</t>
  </si>
  <si>
    <t>615001001</t>
  </si>
  <si>
    <t>Код по ОКЕИ</t>
  </si>
  <si>
    <t>Наименование муниципального бюджетного учреждения</t>
  </si>
  <si>
    <t>Муниципальное бюджетное дошкольное образовательное учреждение детский сад комбинированного вида № 37</t>
  </si>
  <si>
    <t>Единица измерения: руб. (с точностью до второго десятичного знака после запятой)</t>
  </si>
  <si>
    <t>I. Сведения о деятельности муниципального бюджетного учреждения</t>
  </si>
  <si>
    <t>1.1. Цели деятельности учреждения в соответствии с областными законами, иными нормативными актами и уставом учреждения:</t>
  </si>
  <si>
    <t xml:space="preserve">Обеспечение охраны жизни и укрепления физического и психического здоровья детей, обеспечение познавательно-речевого, социально-личностного, художественно-эстетического и физического развития детей; воспитание с учетом </t>
  </si>
  <si>
    <t xml:space="preserve">возрастных категорий детей, гражданственности, уважения к правам с свободам человека, любви к окружающей природе, Родине, семье; осуществление необходимой коррекции недостатков в речевом, физическом развитии детей, </t>
  </si>
  <si>
    <t xml:space="preserve">взаимодействие с семьями детейдля обеспечения полноценного развитиядетей; организация консультативной и методической помощи родителям ( законным представителям 0 по вопросам воспитания, обучения и развития детей; </t>
  </si>
  <si>
    <t>1.2. Виды деятельности учреждения, относящиеся к его основным видам деятельности в соответствии с уставом учреждения:</t>
  </si>
  <si>
    <t>дошкольное образование (предшествующее начальному общему образованию)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</si>
  <si>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</si>
  <si>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II. Показатели финансового состояния муниципального бюджетного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</si>
  <si>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</si>
  <si>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</si>
  <si>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</si>
  <si>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</si>
  <si>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</si>
  <si>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</si>
  <si>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</si>
  <si>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</si>
  <si>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</si>
  <si>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</si>
  <si>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</si>
  <si>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</si>
  <si>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</si>
  <si>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</si>
  <si>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</si>
  <si>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</si>
  <si>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</si>
  <si>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</si>
  <si>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</si>
  <si>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</si>
  <si>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</si>
  <si>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</si>
  <si>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</si>
  <si>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</si>
  <si>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</si>
  <si>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</si>
  <si>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</si>
  <si>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</si>
  <si>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</si>
  <si>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</si>
  <si>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</si>
  <si>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</si>
  <si>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</si>
  <si>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</si>
  <si>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</si>
  <si>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</si>
  <si>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</si>
  <si>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</si>
  <si>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</si>
  <si>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</si>
  <si>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</si>
  <si>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</si>
  <si>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</si>
  <si>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</si>
  <si>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</si>
  <si>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</si>
  <si>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</si>
  <si>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</si>
  <si>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</si>
  <si>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</si>
  <si>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</si>
  <si>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</si>
  <si>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</si>
  <si>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</si>
  <si>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</si>
  <si>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</si>
  <si>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</si>
  <si>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</si>
  <si>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</si>
  <si>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</si>
  <si>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</si>
  <si>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</si>
  <si>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</si>
  <si>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</si>
  <si>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</si>
  <si>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</si>
  <si>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</si>
  <si>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бюджетного учреждения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</si>
  <si>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</si>
  <si>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</si>
  <si>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</si>
  <si>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</si>
  <si>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(2012 год)</t>
  </si>
  <si>
    <t>(2013 год)</t>
  </si>
  <si>
    <t>(2014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</si>
  <si>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</si>
  <si>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</si>
  <si>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3.2. Поступления, всего:</t>
  </si>
  <si>
    <t>x</t>
  </si>
  <si>
    <t>3.2.1. Субсидии на выполнение муниципального задания</t>
  </si>
  <si>
    <t>3.2.2. Субсидии на иные цели</t>
  </si>
  <si>
    <t>3.2.3. 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</si>
  <si>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3.2.5. Поступления от иной приносящей доход деятельности, всего:</t>
  </si>
  <si>
    <t>3.3. Планируемый остаток средств на конец планируемого года</t>
  </si>
  <si>
    <t>Аналитический код расходов</t>
  </si>
  <si>
    <t>3.4. Выплаты, всего:</t>
  </si>
  <si>
    <t>х</t>
  </si>
  <si>
    <t>3.4.1.    За счет субсидии на финансовое обеспечение выполнения муниципального задания на оказание муниципальных услуг: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</si>
  <si>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</si>
  <si>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</si>
  <si>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</si>
  <si>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</si>
  <si>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</si>
  <si>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222</t>
  </si>
  <si>
    <t>коммунальные услуги</t>
  </si>
  <si>
    <t>работы, услуги по содержанию имущества</t>
  </si>
  <si>
    <t>прочие работы, услуги</t>
  </si>
  <si>
    <t>226</t>
  </si>
  <si>
    <t>290</t>
  </si>
  <si>
    <t>земельный налог</t>
  </si>
  <si>
    <t>налог на имущество</t>
  </si>
  <si>
    <t xml:space="preserve">увеличение стоимости основных средств </t>
  </si>
  <si>
    <t>310</t>
  </si>
  <si>
    <t>увеличение стоимости материальных запасов</t>
  </si>
  <si>
    <t>340</t>
  </si>
  <si>
    <t xml:space="preserve">3.4.2. За счет субсидий на иные цели: </t>
  </si>
  <si>
    <t>реализация городской долгосрочной целевой программы «Профилактика терроризма и  экстремизма, а также минимизация и (или) ликвидация последствий проявлений терроризма и экстремизма на территории муниципального образования "город Новочеркасск"  на 2011 – 20</t>
  </si>
  <si>
    <t>225</t>
  </si>
  <si>
    <t xml:space="preserve"> </t>
  </si>
  <si>
    <t>реализации городской долгосрочной целевой программы «Пожарная безопасновть и защита населения и территорий города Новочеркасска от черезвычаных ситуаций на 2011 - 2014 годы»</t>
  </si>
  <si>
    <t>реализация городской долгосрочной целевой программы «Энергосбережение и повышение энергоэффективности в городе Новочеркасске на период 2010-2020 годы»</t>
  </si>
  <si>
    <t>реализация городской долгосрочной целевой программы "Развитие новых форм дошкольного образования и расширения сети дошкольных образовательных учреждений города Новочеркасска на 2011 - 2014 годы"</t>
  </si>
  <si>
    <t>211</t>
  </si>
  <si>
    <t>реализация городской долгосрочной целевой программы "Поддержка казачества горда  Новочеркасска на 2012-2015 годы"</t>
  </si>
  <si>
    <t>реализация  подпрограммы "Развитие педагогического потенциала"</t>
  </si>
  <si>
    <t>3.4.3.    За счет иных источников (внебюджетная деятетельность и прочее)</t>
  </si>
  <si>
    <t>оплата труда и начисления на выплаты по оплате труда</t>
  </si>
  <si>
    <t>оплата работ, услуг</t>
  </si>
  <si>
    <t>арендная плата за пользование имуществом</t>
  </si>
  <si>
    <t>пособия по социальной помощи населению</t>
  </si>
  <si>
    <t>прочие расходы</t>
  </si>
  <si>
    <t>поступление нефинансовых активов</t>
  </si>
  <si>
    <t>СПРАВОЧНО:</t>
  </si>
  <si>
    <t>Объем публичных обязательств, всего</t>
  </si>
  <si>
    <t>Итог по выплатам:</t>
  </si>
  <si>
    <t>Программные меропиятия</t>
  </si>
  <si>
    <t>Руководитель государственного</t>
  </si>
  <si>
    <t xml:space="preserve">учреждения (подразделения) </t>
  </si>
  <si>
    <t xml:space="preserve">(уполномоченное лицо) </t>
  </si>
  <si>
    <t>Иоланда Николаевна Захарова</t>
  </si>
  <si>
    <t>(подпись)</t>
  </si>
  <si>
    <t>(расшифровка подписи)</t>
  </si>
  <si>
    <t xml:space="preserve">Главный бухгалтер </t>
  </si>
  <si>
    <t>государственного учреждения</t>
  </si>
  <si>
    <t>(подразделения)</t>
  </si>
  <si>
    <t>Ирина Ивановна Пономарь</t>
  </si>
  <si>
    <t xml:space="preserve">Исполнитель </t>
  </si>
  <si>
    <t>тел. 26-10-16</t>
  </si>
  <si>
    <t>213</t>
  </si>
  <si>
    <t>3.4.3.1 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 дошкольного образования</t>
  </si>
  <si>
    <t>3.4.3.2 Доходы и расходы по предпринимательской и иной приносящей доход деятельности (родительская плата)</t>
  </si>
  <si>
    <t>"  26   "  января   2012г.</t>
  </si>
  <si>
    <t>Начальник  Управления образования Администрации города Новочеркасска</t>
  </si>
  <si>
    <t>3.2.4. Поступления за счет иных источников, всего:</t>
  </si>
  <si>
    <t>223</t>
  </si>
  <si>
    <t>3.4.1.1. Общехозяйственные затраты и затраты целевого назначения:(местный бюджет)</t>
  </si>
  <si>
    <t>Адрес фактического местонахождения муниципального бюджетного учреждения:</t>
  </si>
  <si>
    <t>346406, Ростовская обл., г.Новочеркасск, ул.Речная, дом 4а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</si>
</sst>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0" fontId="4" fillId="0" borderId="0" xfId="0" applyFont="1"/>
    <xf numFmtId="0" fontId="3" fillId="0" borderId="0" xfId="2" applyFont="1" applyAlignment="1"/>
    <xf numFmtId="0" fontId="6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3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49" fontId="3" fillId="0" borderId="2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>
      <alignment horizontal="right"/>
    </xf>
    <xf numFmtId="49" fontId="3" fillId="0" borderId="2" xfId="2" applyNumberFormat="1" applyFont="1" applyBorder="1" applyAlignment="1" applyProtection="1">
      <alignment horizontal="right" wrapText="1"/>
      <protection locked="0"/>
    </xf>
    <xf numFmtId="0" fontId="10" fillId="0" borderId="0" xfId="2" applyFont="1"/>
    <xf numFmtId="0" fontId="3" fillId="0" borderId="0" xfId="2" applyFont="1" applyAlignment="1">
      <alignment horizontal="center"/>
    </xf>
    <xf numFmtId="0" fontId="4" fillId="0" borderId="0" xfId="0" applyFont="1" applyProtection="1">
      <protection locked="0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1" fillId="0" borderId="2" xfId="2" applyFont="1" applyBorder="1" applyAlignment="1">
      <alignment horizontal="center" vertical="center" wrapText="1"/>
    </xf>
    <xf numFmtId="4" fontId="13" fillId="2" borderId="2" xfId="2" applyNumberFormat="1" applyFont="1" applyFill="1" applyBorder="1" applyProtection="1"/>
    <xf numFmtId="4" fontId="3" fillId="0" borderId="2" xfId="2" applyNumberFormat="1" applyFont="1" applyBorder="1" applyProtection="1"/>
    <xf numFmtId="4" fontId="13" fillId="0" borderId="2" xfId="2" applyNumberFormat="1" applyFont="1" applyBorder="1" applyProtection="1"/>
    <xf numFmtId="4" fontId="3" fillId="0" borderId="2" xfId="2" applyNumberFormat="1" applyFont="1" applyBorder="1" applyProtection="1">
      <protection locked="0"/>
    </xf>
    <xf numFmtId="4" fontId="13" fillId="0" borderId="2" xfId="2" applyNumberFormat="1" applyFont="1" applyBorder="1" applyProtection="1">
      <protection locked="0"/>
    </xf>
    <xf numFmtId="4" fontId="3" fillId="0" borderId="2" xfId="2" applyNumberFormat="1" applyFont="1" applyFill="1" applyBorder="1" applyProtection="1">
      <protection locked="0"/>
    </xf>
    <xf numFmtId="0" fontId="3" fillId="0" borderId="0" xfId="2" applyFont="1" applyBorder="1" applyAlignment="1">
      <alignment horizontal="left" vertical="center" wrapText="1"/>
    </xf>
    <xf numFmtId="4" fontId="3" fillId="0" borderId="0" xfId="2" applyNumberFormat="1" applyFont="1" applyBorder="1" applyProtection="1">
      <protection locked="0"/>
    </xf>
    <xf numFmtId="0" fontId="3" fillId="0" borderId="6" xfId="2" applyFont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left" vertical="center" wrapText="1"/>
    </xf>
    <xf numFmtId="4" fontId="3" fillId="3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2" applyNumberFormat="1" applyFont="1" applyFill="1" applyBorder="1" applyAlignment="1">
      <alignment horizontal="center" vertical="center" wrapText="1"/>
    </xf>
    <xf numFmtId="49" fontId="1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4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 applyProtection="1">
      <alignment horizontal="left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14" fillId="2" borderId="2" xfId="2" applyNumberFormat="1" applyFont="1" applyFill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4" fontId="14" fillId="3" borderId="2" xfId="2" applyNumberFormat="1" applyFont="1" applyFill="1" applyBorder="1" applyAlignment="1">
      <alignment horizontal="center" vertical="center" wrapText="1"/>
    </xf>
    <xf numFmtId="4" fontId="3" fillId="3" borderId="2" xfId="2" applyNumberFormat="1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left" vertical="center" wrapText="1"/>
    </xf>
    <xf numFmtId="49" fontId="3" fillId="0" borderId="2" xfId="2" applyNumberFormat="1" applyFont="1" applyBorder="1" applyAlignment="1" applyProtection="1">
      <alignment horizontal="center" vertical="center" wrapText="1"/>
    </xf>
    <xf numFmtId="4" fontId="3" fillId="0" borderId="2" xfId="2" applyNumberFormat="1" applyFont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" fontId="14" fillId="2" borderId="2" xfId="2" applyNumberFormat="1" applyFont="1" applyFill="1" applyBorder="1" applyAlignment="1" applyProtection="1">
      <alignment horizontal="center" vertical="center" wrapText="1"/>
    </xf>
    <xf numFmtId="4" fontId="3" fillId="2" borderId="2" xfId="2" applyNumberFormat="1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>
      <alignment horizontal="left" vertical="center" wrapText="1"/>
    </xf>
    <xf numFmtId="49" fontId="3" fillId="5" borderId="2" xfId="2" applyNumberFormat="1" applyFont="1" applyFill="1" applyBorder="1" applyAlignment="1">
      <alignment horizontal="center" vertical="center" wrapText="1"/>
    </xf>
    <xf numFmtId="4" fontId="14" fillId="5" borderId="2" xfId="2" applyNumberFormat="1" applyFont="1" applyFill="1" applyBorder="1" applyAlignment="1">
      <alignment horizontal="center" vertical="center" wrapText="1"/>
    </xf>
    <xf numFmtId="4" fontId="3" fillId="5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" fontId="14" fillId="0" borderId="2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0" fontId="13" fillId="6" borderId="2" xfId="2" applyFont="1" applyFill="1" applyBorder="1" applyAlignment="1">
      <alignment horizontal="left" vertical="center" wrapText="1"/>
    </xf>
    <xf numFmtId="49" fontId="13" fillId="6" borderId="2" xfId="2" applyNumberFormat="1" applyFont="1" applyFill="1" applyBorder="1" applyAlignment="1" applyProtection="1">
      <alignment horizontal="center" vertical="center" wrapText="1"/>
    </xf>
    <xf numFmtId="4" fontId="15" fillId="6" borderId="2" xfId="2" applyNumberFormat="1" applyFont="1" applyFill="1" applyBorder="1" applyAlignment="1">
      <alignment horizontal="center" vertical="center" wrapText="1"/>
    </xf>
    <xf numFmtId="4" fontId="13" fillId="6" borderId="2" xfId="2" applyNumberFormat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14" fillId="6" borderId="2" xfId="2" applyNumberFormat="1" applyFont="1" applyFill="1" applyBorder="1" applyAlignment="1">
      <alignment horizontal="center" vertical="center" wrapText="1"/>
    </xf>
    <xf numFmtId="4" fontId="3" fillId="6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2" xfId="2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 wrapText="1"/>
    </xf>
    <xf numFmtId="49" fontId="13" fillId="7" borderId="2" xfId="2" applyNumberFormat="1" applyFont="1" applyFill="1" applyBorder="1" applyAlignment="1" applyProtection="1">
      <alignment horizontal="center" vertical="center" wrapText="1"/>
    </xf>
    <xf numFmtId="4" fontId="15" fillId="7" borderId="2" xfId="2" applyNumberFormat="1" applyFont="1" applyFill="1" applyBorder="1" applyAlignment="1">
      <alignment horizontal="center" vertical="center" wrapText="1"/>
    </xf>
    <xf numFmtId="4" fontId="13" fillId="7" borderId="2" xfId="2" applyNumberFormat="1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left" vertical="center" wrapText="1"/>
    </xf>
    <xf numFmtId="4" fontId="14" fillId="7" borderId="2" xfId="2" applyNumberFormat="1" applyFont="1" applyFill="1" applyBorder="1" applyAlignment="1">
      <alignment horizontal="center" vertical="center" wrapText="1"/>
    </xf>
    <xf numFmtId="4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2" applyNumberFormat="1" applyFont="1" applyFill="1" applyBorder="1" applyAlignment="1" applyProtection="1">
      <alignment horizontal="left" vertical="center" wrapText="1"/>
      <protection locked="0"/>
    </xf>
    <xf numFmtId="49" fontId="3" fillId="7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2" applyNumberFormat="1" applyFont="1" applyFill="1" applyBorder="1" applyAlignment="1">
      <alignment horizontal="center" vertical="center" wrapText="1"/>
    </xf>
    <xf numFmtId="0" fontId="4" fillId="8" borderId="0" xfId="0" applyFont="1" applyFill="1"/>
    <xf numFmtId="49" fontId="3" fillId="6" borderId="2" xfId="2" applyNumberFormat="1" applyFont="1" applyFill="1" applyBorder="1" applyAlignment="1" applyProtection="1">
      <alignment horizontal="center" vertical="center" wrapText="1"/>
    </xf>
    <xf numFmtId="0" fontId="13" fillId="6" borderId="2" xfId="2" applyFont="1" applyFill="1" applyBorder="1" applyAlignment="1">
      <alignment vertical="center" wrapText="1"/>
    </xf>
    <xf numFmtId="49" fontId="13" fillId="6" borderId="2" xfId="2" applyNumberFormat="1" applyFont="1" applyFill="1" applyBorder="1" applyAlignment="1" applyProtection="1">
      <alignment vertical="center" wrapText="1"/>
    </xf>
    <xf numFmtId="4" fontId="15" fillId="6" borderId="2" xfId="2" applyNumberFormat="1" applyFont="1" applyFill="1" applyBorder="1" applyAlignment="1">
      <alignment vertical="center" wrapText="1"/>
    </xf>
    <xf numFmtId="4" fontId="13" fillId="6" borderId="2" xfId="2" applyNumberFormat="1" applyFont="1" applyFill="1" applyBorder="1" applyAlignment="1">
      <alignment vertical="center" wrapText="1"/>
    </xf>
    <xf numFmtId="4" fontId="15" fillId="2" borderId="2" xfId="2" applyNumberFormat="1" applyFont="1" applyFill="1" applyBorder="1" applyAlignment="1" applyProtection="1">
      <alignment horizontal="center" vertical="center" wrapText="1"/>
    </xf>
    <xf numFmtId="4" fontId="13" fillId="2" borderId="2" xfId="2" applyNumberFormat="1" applyFont="1" applyFill="1" applyBorder="1" applyAlignment="1" applyProtection="1">
      <alignment horizontal="center" vertical="center" wrapText="1"/>
    </xf>
    <xf numFmtId="0" fontId="14" fillId="9" borderId="2" xfId="2" applyFont="1" applyFill="1" applyBorder="1" applyAlignment="1">
      <alignment horizontal="left" vertical="center" wrapText="1"/>
    </xf>
    <xf numFmtId="49" fontId="14" fillId="9" borderId="2" xfId="2" applyNumberFormat="1" applyFont="1" applyFill="1" applyBorder="1" applyAlignment="1">
      <alignment horizontal="center" vertical="center" wrapText="1"/>
    </xf>
    <xf numFmtId="4" fontId="15" fillId="9" borderId="2" xfId="2" applyNumberFormat="1" applyFont="1" applyFill="1" applyBorder="1" applyAlignment="1" applyProtection="1">
      <alignment horizontal="center" vertical="center" wrapText="1"/>
    </xf>
    <xf numFmtId="4" fontId="14" fillId="9" borderId="2" xfId="2" applyNumberFormat="1" applyFont="1" applyFill="1" applyBorder="1" applyAlignment="1" applyProtection="1">
      <alignment horizontal="center" vertical="center" wrapText="1"/>
    </xf>
    <xf numFmtId="4" fontId="15" fillId="0" borderId="2" xfId="2" applyNumberFormat="1" applyFont="1" applyFill="1" applyBorder="1" applyAlignment="1" applyProtection="1">
      <alignment horizontal="center" vertical="center" wrapText="1"/>
    </xf>
    <xf numFmtId="4" fontId="14" fillId="0" borderId="2" xfId="2" applyNumberFormat="1" applyFont="1" applyBorder="1" applyAlignment="1" applyProtection="1">
      <alignment horizontal="center" vertical="center" wrapText="1"/>
      <protection locked="0"/>
    </xf>
    <xf numFmtId="4" fontId="14" fillId="9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left" vertical="center" wrapText="1"/>
    </xf>
    <xf numFmtId="0" fontId="3" fillId="10" borderId="2" xfId="2" applyFont="1" applyFill="1" applyBorder="1" applyAlignment="1">
      <alignment horizontal="left" vertical="center" wrapText="1"/>
    </xf>
    <xf numFmtId="49" fontId="3" fillId="10" borderId="2" xfId="2" applyNumberFormat="1" applyFont="1" applyFill="1" applyBorder="1" applyAlignment="1">
      <alignment horizontal="center" vertical="center" wrapText="1"/>
    </xf>
    <xf numFmtId="4" fontId="15" fillId="10" borderId="2" xfId="2" applyNumberFormat="1" applyFont="1" applyFill="1" applyBorder="1" applyAlignment="1" applyProtection="1">
      <alignment horizontal="center" vertical="center" wrapText="1"/>
    </xf>
    <xf numFmtId="0" fontId="3" fillId="5" borderId="2" xfId="2" applyFont="1" applyFill="1" applyBorder="1" applyAlignment="1">
      <alignment horizontal="left" vertical="center" wrapText="1"/>
    </xf>
    <xf numFmtId="4" fontId="15" fillId="5" borderId="2" xfId="2" applyNumberFormat="1" applyFont="1" applyFill="1" applyBorder="1" applyAlignment="1" applyProtection="1">
      <alignment horizontal="center" vertical="center" wrapText="1"/>
    </xf>
    <xf numFmtId="4" fontId="14" fillId="5" borderId="2" xfId="2" applyNumberFormat="1" applyFont="1" applyFill="1" applyBorder="1" applyAlignment="1" applyProtection="1">
      <alignment horizontal="center" vertical="center" wrapText="1"/>
    </xf>
    <xf numFmtId="4" fontId="3" fillId="5" borderId="2" xfId="2" applyNumberFormat="1" applyFont="1" applyFill="1" applyBorder="1" applyAlignment="1" applyProtection="1">
      <alignment horizontal="center" vertical="center" wrapText="1"/>
    </xf>
    <xf numFmtId="4" fontId="3" fillId="9" borderId="2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" fontId="15" fillId="0" borderId="0" xfId="2" applyNumberFormat="1" applyFont="1" applyFill="1" applyBorder="1" applyAlignment="1" applyProtection="1">
      <alignment horizontal="center" vertical="center" wrapText="1"/>
    </xf>
    <xf numFmtId="4" fontId="3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>
      <alignment horizontal="justify" vertical="center"/>
    </xf>
    <xf numFmtId="0" fontId="10" fillId="0" borderId="0" xfId="2" applyFont="1" applyBorder="1"/>
    <xf numFmtId="0" fontId="10" fillId="0" borderId="0" xfId="2" applyFont="1" applyBorder="1" applyProtection="1"/>
    <xf numFmtId="0" fontId="10" fillId="0" borderId="0" xfId="2" applyFont="1" applyProtection="1"/>
    <xf numFmtId="0" fontId="16" fillId="0" borderId="0" xfId="2" applyFont="1" applyBorder="1" applyAlignment="1"/>
    <xf numFmtId="0" fontId="16" fillId="0" borderId="20" xfId="2" applyFont="1" applyBorder="1" applyAlignment="1"/>
    <xf numFmtId="0" fontId="16" fillId="0" borderId="20" xfId="2" applyFont="1" applyBorder="1" applyAlignment="1">
      <alignment horizontal="center"/>
    </xf>
    <xf numFmtId="49" fontId="17" fillId="0" borderId="0" xfId="2" applyNumberFormat="1" applyFont="1" applyAlignment="1" applyProtection="1">
      <alignment horizontal="justify" vertical="center"/>
      <protection locked="0"/>
    </xf>
    <xf numFmtId="0" fontId="16" fillId="0" borderId="0" xfId="2" applyFont="1" applyAlignment="1">
      <alignment horizontal="justify" vertical="center"/>
    </xf>
    <xf numFmtId="49" fontId="16" fillId="0" borderId="0" xfId="2" applyNumberFormat="1" applyFont="1" applyAlignment="1" applyProtection="1">
      <alignment horizontal="justify" vertical="center"/>
      <protection locked="0"/>
    </xf>
    <xf numFmtId="0" fontId="4" fillId="0" borderId="0" xfId="0" applyFont="1" applyFill="1"/>
    <xf numFmtId="4" fontId="14" fillId="11" borderId="2" xfId="2" applyNumberFormat="1" applyFont="1" applyFill="1" applyBorder="1" applyAlignment="1" applyProtection="1">
      <alignment horizontal="center" vertical="center" wrapText="1"/>
    </xf>
    <xf numFmtId="0" fontId="3" fillId="11" borderId="2" xfId="2" applyFont="1" applyFill="1" applyBorder="1" applyAlignment="1">
      <alignment horizontal="left" vertical="center" wrapText="1"/>
    </xf>
    <xf numFmtId="49" fontId="3" fillId="11" borderId="2" xfId="2" applyNumberFormat="1" applyFont="1" applyFill="1" applyBorder="1" applyAlignment="1">
      <alignment horizontal="center" vertical="center" wrapText="1"/>
    </xf>
    <xf numFmtId="4" fontId="15" fillId="11" borderId="2" xfId="2" applyNumberFormat="1" applyFont="1" applyFill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/>
      <protection locked="0"/>
    </xf>
    <xf numFmtId="0" fontId="16" fillId="0" borderId="20" xfId="2" applyFont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0" borderId="3" xfId="2" applyNumberFormat="1" applyFont="1" applyBorder="1" applyAlignment="1">
      <alignment horizontal="center" vertical="center" wrapText="1"/>
    </xf>
    <xf numFmtId="4" fontId="3" fillId="0" borderId="5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0" fontId="3" fillId="0" borderId="18" xfId="2" applyFont="1" applyBorder="1" applyAlignment="1">
      <alignment horizontal="left" vertical="center" wrapText="1"/>
    </xf>
    <xf numFmtId="0" fontId="0" fillId="0" borderId="19" xfId="0" applyBorder="1"/>
    <xf numFmtId="0" fontId="10" fillId="0" borderId="1" xfId="2" applyFont="1" applyBorder="1" applyAlignment="1" applyProtection="1">
      <alignment horizontal="center"/>
      <protection locked="0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4" fontId="3" fillId="4" borderId="3" xfId="2" applyNumberFormat="1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4" fontId="3" fillId="3" borderId="13" xfId="2" applyNumberFormat="1" applyFont="1" applyFill="1" applyBorder="1" applyAlignment="1">
      <alignment horizontal="center" vertical="center" wrapText="1"/>
    </xf>
    <xf numFmtId="4" fontId="3" fillId="3" borderId="14" xfId="2" applyNumberFormat="1" applyFont="1" applyFill="1" applyBorder="1" applyAlignment="1">
      <alignment horizontal="center" vertical="center" wrapText="1"/>
    </xf>
    <xf numFmtId="4" fontId="3" fillId="3" borderId="3" xfId="2" applyNumberFormat="1" applyFont="1" applyFill="1" applyBorder="1" applyAlignment="1">
      <alignment horizontal="center" vertical="center" wrapText="1"/>
    </xf>
    <xf numFmtId="4" fontId="3" fillId="3" borderId="5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3" fillId="0" borderId="3" xfId="2" applyFont="1" applyBorder="1" applyAlignment="1">
      <alignment horizontal="justify" vertical="center" wrapText="1"/>
    </xf>
    <xf numFmtId="0" fontId="13" fillId="0" borderId="4" xfId="2" applyFont="1" applyBorder="1" applyAlignment="1">
      <alignment horizontal="justify" vertical="center" wrapText="1"/>
    </xf>
    <xf numFmtId="0" fontId="13" fillId="0" borderId="5" xfId="2" applyFont="1" applyBorder="1" applyAlignment="1">
      <alignment horizontal="justify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 applyProtection="1">
      <alignment horizontal="left" wrapText="1"/>
      <protection locked="0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49" fontId="9" fillId="0" borderId="0" xfId="2" applyNumberFormat="1" applyFont="1" applyBorder="1" applyAlignment="1" applyProtection="1">
      <alignment horizontal="left" wrapText="1"/>
      <protection locked="0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 applyProtection="1">
      <alignment horizontal="center" wrapText="1"/>
      <protection locked="0"/>
    </xf>
    <xf numFmtId="49" fontId="10" fillId="0" borderId="0" xfId="2" applyNumberFormat="1" applyFont="1" applyBorder="1" applyAlignment="1" applyProtection="1">
      <alignment horizontal="left" wrapText="1"/>
      <protection locked="0"/>
    </xf>
    <xf numFmtId="0" fontId="10" fillId="0" borderId="0" xfId="2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0" fillId="0" borderId="0" xfId="2" applyFont="1" applyBorder="1" applyAlignment="1" applyProtection="1">
      <alignment horizontal="center"/>
      <protection locked="0"/>
    </xf>
    <xf numFmtId="0" fontId="10" fillId="0" borderId="0" xfId="2" applyFont="1" applyAlignment="1">
      <alignment horizontal="left"/>
    </xf>
    <xf numFmtId="0" fontId="10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>
      <alignment horizontal="right"/>
    </xf>
    <xf numFmtId="43" fontId="3" fillId="0" borderId="0" xfId="1" applyFont="1" applyAlignment="1">
      <alignment horizontal="right"/>
    </xf>
    <xf numFmtId="0" fontId="10" fillId="0" borderId="0" xfId="2" applyFont="1" applyBorder="1" applyAlignment="1">
      <alignment horizontal="left"/>
    </xf>
    <xf numFmtId="0" fontId="10" fillId="0" borderId="0" xfId="2" applyFont="1" applyBorder="1" applyAlignment="1" applyProtection="1">
      <alignment horizontal="left"/>
      <protection locked="0"/>
    </xf>
    <xf numFmtId="0" fontId="3" fillId="0" borderId="0" xfId="2" applyFont="1" applyAlignment="1">
      <alignment horizontal="center"/>
    </xf>
    <xf numFmtId="49" fontId="3" fillId="0" borderId="0" xfId="2" applyNumberFormat="1" applyFont="1" applyAlignment="1" applyProtection="1">
      <alignment horizontal="right"/>
      <protection locked="0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 vertical="center"/>
    </xf>
    <xf numFmtId="0" fontId="5" fillId="0" borderId="1" xfId="2" applyFont="1" applyBorder="1" applyAlignment="1">
      <alignment horizontal="right" wrapText="1"/>
    </xf>
    <xf numFmtId="0" fontId="5" fillId="0" borderId="0" xfId="2" applyFont="1" applyAlignment="1">
      <alignment horizontal="right"/>
    </xf>
  </cellXfs>
  <cellStyles count="3">
    <cellStyle name="Обычный" xfId="0" builtinId="0"/>
    <cellStyle name="Обычный_ТРАФАРЕТ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topLeftCell="B109" workbookViewId="0">
      <selection activeCell="D208" sqref="D208"/>
    </sheetView>
  </sheetViews>
  <sheetFormatPr defaultRowHeight="12.75"/>
  <cols>
    <col min="1" max="1" width="46" style="1" customWidth="1"/>
    <col min="2" max="2" width="16.28515625" style="1" customWidth="1"/>
    <col min="3" max="3" width="15.7109375" style="1" customWidth="1"/>
    <col min="4" max="4" width="20" style="1" customWidth="1"/>
    <col min="5" max="5" width="23.42578125" style="1" customWidth="1"/>
    <col min="6" max="6" width="27.140625" style="1" customWidth="1"/>
    <col min="7" max="7" width="9.140625" style="118"/>
    <col min="8" max="16384" width="9.140625" style="1"/>
  </cols>
  <sheetData>
    <row r="1" spans="1:6" ht="15.75">
      <c r="A1" s="180"/>
      <c r="B1" s="180"/>
      <c r="C1" s="180"/>
      <c r="D1" s="181" t="s">
        <v>0</v>
      </c>
      <c r="E1" s="181"/>
      <c r="F1" s="181"/>
    </row>
    <row r="2" spans="1:6" ht="15.75">
      <c r="A2" s="180"/>
      <c r="B2" s="180"/>
      <c r="C2" s="180"/>
      <c r="D2" s="2"/>
      <c r="E2" s="2"/>
      <c r="F2" s="2"/>
    </row>
    <row r="3" spans="1:6" ht="29.25" customHeight="1">
      <c r="A3" s="180"/>
      <c r="B3" s="180"/>
      <c r="C3" s="180"/>
      <c r="D3" s="2"/>
      <c r="E3" s="182" t="s">
        <v>170</v>
      </c>
      <c r="F3" s="182"/>
    </row>
    <row r="4" spans="1:6" ht="20.25">
      <c r="A4" s="180"/>
      <c r="B4" s="180"/>
      <c r="C4" s="180"/>
      <c r="D4" s="2"/>
      <c r="E4" s="183" t="s">
        <v>1</v>
      </c>
      <c r="F4" s="183"/>
    </row>
    <row r="5" spans="1:6" ht="18.75">
      <c r="A5" s="174"/>
      <c r="B5" s="174"/>
      <c r="C5" s="174"/>
      <c r="D5" s="2"/>
      <c r="E5" s="3"/>
      <c r="F5" s="3"/>
    </row>
    <row r="6" spans="1:6" ht="15.75">
      <c r="A6" s="174"/>
      <c r="B6" s="174"/>
      <c r="C6" s="174"/>
      <c r="D6" s="2"/>
      <c r="E6" s="170" t="s">
        <v>2</v>
      </c>
      <c r="F6" s="170"/>
    </row>
    <row r="7" spans="1:6" ht="20.25">
      <c r="A7" s="178"/>
      <c r="B7" s="178"/>
      <c r="C7" s="178"/>
      <c r="D7" s="2"/>
      <c r="E7" s="179" t="s">
        <v>3</v>
      </c>
      <c r="F7" s="179"/>
    </row>
    <row r="8" spans="1:6" ht="15.75">
      <c r="A8" s="174"/>
      <c r="B8" s="174"/>
      <c r="C8" s="174"/>
      <c r="D8" s="2"/>
      <c r="E8" s="4"/>
      <c r="F8" s="4"/>
    </row>
    <row r="9" spans="1:6" ht="15.75">
      <c r="A9" s="174"/>
      <c r="B9" s="174"/>
      <c r="C9" s="174"/>
      <c r="D9" s="2"/>
      <c r="E9" s="175" t="s">
        <v>4</v>
      </c>
      <c r="F9" s="175"/>
    </row>
    <row r="10" spans="1:6" ht="15.75">
      <c r="A10" s="5"/>
      <c r="B10" s="5"/>
      <c r="C10" s="5"/>
      <c r="D10" s="5"/>
      <c r="E10" s="5"/>
      <c r="F10" s="5"/>
    </row>
    <row r="11" spans="1:6" ht="20.25">
      <c r="A11" s="176" t="s">
        <v>5</v>
      </c>
      <c r="B11" s="176"/>
      <c r="C11" s="176"/>
      <c r="D11" s="176"/>
      <c r="E11" s="176"/>
      <c r="F11" s="176"/>
    </row>
    <row r="12" spans="1:6" ht="20.25">
      <c r="A12" s="176" t="s">
        <v>6</v>
      </c>
      <c r="B12" s="176"/>
      <c r="C12" s="176"/>
      <c r="D12" s="176"/>
      <c r="E12" s="176"/>
      <c r="F12" s="176"/>
    </row>
    <row r="13" spans="1:6" ht="15">
      <c r="A13" s="177"/>
      <c r="B13" s="177"/>
      <c r="C13" s="177"/>
      <c r="D13" s="177"/>
      <c r="E13" s="6"/>
      <c r="F13" s="6"/>
    </row>
    <row r="14" spans="1:6" ht="15.75">
      <c r="A14" s="170"/>
      <c r="B14" s="170"/>
      <c r="C14" s="170"/>
      <c r="D14" s="170"/>
      <c r="E14" s="7" t="s">
        <v>7</v>
      </c>
      <c r="F14" s="8"/>
    </row>
    <row r="15" spans="1:6" ht="15.75">
      <c r="A15" s="170"/>
      <c r="B15" s="170"/>
      <c r="C15" s="170"/>
      <c r="D15" s="170"/>
      <c r="E15" s="7" t="s">
        <v>8</v>
      </c>
      <c r="F15" s="8"/>
    </row>
    <row r="16" spans="1:6" ht="15.75">
      <c r="A16" s="170"/>
      <c r="B16" s="170"/>
      <c r="C16" s="170"/>
      <c r="D16" s="170"/>
      <c r="E16" s="7"/>
      <c r="F16" s="9"/>
    </row>
    <row r="17" spans="1:6" ht="15.75">
      <c r="A17" s="170"/>
      <c r="B17" s="170"/>
      <c r="C17" s="170"/>
      <c r="D17" s="170"/>
      <c r="E17" s="7"/>
      <c r="F17" s="9"/>
    </row>
    <row r="18" spans="1:6" ht="15.75">
      <c r="A18" s="170"/>
      <c r="B18" s="170"/>
      <c r="C18" s="170"/>
      <c r="D18" s="170"/>
      <c r="E18" s="7" t="s">
        <v>9</v>
      </c>
      <c r="F18" s="10" t="s">
        <v>10</v>
      </c>
    </row>
    <row r="19" spans="1:6" ht="15.75">
      <c r="A19" s="170"/>
      <c r="B19" s="170"/>
      <c r="C19" s="170"/>
      <c r="D19" s="170"/>
      <c r="E19" s="7"/>
      <c r="F19" s="9"/>
    </row>
    <row r="20" spans="1:6" ht="15.75">
      <c r="A20" s="170"/>
      <c r="B20" s="170"/>
      <c r="C20" s="170"/>
      <c r="D20" s="170"/>
      <c r="E20" s="7"/>
      <c r="F20" s="9"/>
    </row>
    <row r="21" spans="1:6" ht="15.75">
      <c r="A21" s="170"/>
      <c r="B21" s="170" t="s">
        <v>11</v>
      </c>
      <c r="C21" s="170" t="s">
        <v>11</v>
      </c>
      <c r="D21" s="170" t="s">
        <v>11</v>
      </c>
      <c r="E21" s="7" t="s">
        <v>11</v>
      </c>
      <c r="F21" s="10" t="s">
        <v>12</v>
      </c>
    </row>
    <row r="22" spans="1:6" ht="15.75">
      <c r="A22" s="171"/>
      <c r="B22" s="171" t="s">
        <v>13</v>
      </c>
      <c r="C22" s="171" t="s">
        <v>13</v>
      </c>
      <c r="D22" s="171" t="s">
        <v>13</v>
      </c>
      <c r="E22" s="7" t="s">
        <v>13</v>
      </c>
      <c r="F22" s="10" t="s">
        <v>14</v>
      </c>
    </row>
    <row r="23" spans="1:6" ht="15.75">
      <c r="A23" s="170"/>
      <c r="B23" s="170" t="s">
        <v>15</v>
      </c>
      <c r="C23" s="170" t="s">
        <v>15</v>
      </c>
      <c r="D23" s="170" t="s">
        <v>15</v>
      </c>
      <c r="E23" s="7" t="s">
        <v>15</v>
      </c>
      <c r="F23" s="10"/>
    </row>
    <row r="24" spans="1:6" ht="18.75">
      <c r="A24" s="11"/>
      <c r="B24" s="11"/>
      <c r="C24" s="11"/>
      <c r="D24" s="11"/>
      <c r="E24" s="6"/>
      <c r="F24" s="6"/>
    </row>
    <row r="25" spans="1:6" ht="18.75">
      <c r="A25" s="11"/>
      <c r="B25" s="11"/>
      <c r="C25" s="11"/>
      <c r="D25" s="11"/>
      <c r="E25" s="6"/>
      <c r="F25" s="6"/>
    </row>
    <row r="26" spans="1:6" ht="18.75">
      <c r="A26" s="172" t="s">
        <v>16</v>
      </c>
      <c r="B26" s="172"/>
      <c r="C26" s="172"/>
      <c r="D26" s="172"/>
      <c r="E26" s="172"/>
      <c r="F26" s="172"/>
    </row>
    <row r="27" spans="1:6" ht="18.75">
      <c r="A27" s="173" t="s">
        <v>17</v>
      </c>
      <c r="B27" s="173"/>
      <c r="C27" s="173"/>
      <c r="D27" s="173"/>
      <c r="E27" s="173"/>
      <c r="F27" s="173"/>
    </row>
    <row r="28" spans="1:6" ht="18.75">
      <c r="A28" s="166"/>
      <c r="B28" s="166"/>
      <c r="C28" s="166"/>
      <c r="D28" s="166"/>
      <c r="E28" s="166"/>
      <c r="F28" s="166"/>
    </row>
    <row r="29" spans="1:6" ht="18.75">
      <c r="A29" s="166"/>
      <c r="B29" s="166"/>
      <c r="C29" s="166"/>
      <c r="D29" s="166"/>
      <c r="E29" s="166"/>
      <c r="F29" s="166"/>
    </row>
    <row r="30" spans="1:6" ht="18.75">
      <c r="A30" s="167" t="s">
        <v>18</v>
      </c>
      <c r="B30" s="167"/>
      <c r="C30" s="167"/>
      <c r="D30" s="167"/>
      <c r="E30" s="167"/>
      <c r="F30" s="167"/>
    </row>
    <row r="31" spans="1:6" ht="18.75">
      <c r="A31" s="11"/>
      <c r="B31" s="11"/>
      <c r="C31" s="11"/>
      <c r="D31" s="11"/>
      <c r="E31" s="11"/>
      <c r="F31" s="11"/>
    </row>
    <row r="32" spans="1:6" ht="15">
      <c r="A32" s="6"/>
      <c r="B32" s="6"/>
      <c r="C32" s="6"/>
      <c r="D32" s="6"/>
      <c r="E32" s="6"/>
      <c r="F32" s="6"/>
    </row>
    <row r="33" spans="1:6" ht="18.75">
      <c r="A33" s="167" t="s">
        <v>174</v>
      </c>
      <c r="B33" s="167"/>
      <c r="C33" s="167"/>
      <c r="D33" s="167"/>
      <c r="E33" s="167"/>
      <c r="F33" s="167"/>
    </row>
    <row r="34" spans="1:6" ht="18.75">
      <c r="A34" s="168" t="s">
        <v>175</v>
      </c>
      <c r="B34" s="168"/>
      <c r="C34" s="168"/>
      <c r="D34" s="168"/>
      <c r="E34" s="168"/>
      <c r="F34" s="168"/>
    </row>
    <row r="35" spans="1:6" ht="15.75">
      <c r="A35" s="169"/>
      <c r="B35" s="169"/>
      <c r="C35" s="169"/>
      <c r="D35" s="169"/>
      <c r="E35" s="169"/>
      <c r="F35" s="169"/>
    </row>
    <row r="36" spans="1:6" ht="15.75">
      <c r="A36" s="169"/>
      <c r="B36" s="169"/>
      <c r="C36" s="169"/>
      <c r="D36" s="169"/>
      <c r="E36" s="169"/>
      <c r="F36" s="169"/>
    </row>
    <row r="37" spans="1:6" ht="15.75">
      <c r="A37" s="12"/>
      <c r="B37" s="12"/>
      <c r="C37" s="12"/>
      <c r="D37" s="12"/>
      <c r="E37" s="6"/>
      <c r="F37" s="6"/>
    </row>
    <row r="38" spans="1:6" ht="18.75">
      <c r="A38" s="157" t="s">
        <v>19</v>
      </c>
      <c r="B38" s="157"/>
      <c r="C38" s="157"/>
      <c r="D38" s="157"/>
      <c r="E38" s="157"/>
      <c r="F38" s="157"/>
    </row>
    <row r="39" spans="1:6" ht="15">
      <c r="A39" s="6"/>
      <c r="B39" s="6"/>
      <c r="C39" s="6"/>
      <c r="D39" s="6"/>
      <c r="E39" s="6"/>
      <c r="F39" s="6"/>
    </row>
    <row r="40" spans="1:6" ht="15" hidden="1">
      <c r="A40" s="6"/>
      <c r="B40" s="6"/>
      <c r="C40" s="6"/>
      <c r="D40" s="6"/>
      <c r="E40" s="6"/>
      <c r="F40" s="6"/>
    </row>
    <row r="41" spans="1:6" ht="15" hidden="1">
      <c r="A41" s="6"/>
      <c r="B41" s="6"/>
      <c r="C41" s="6"/>
      <c r="D41" s="6"/>
      <c r="E41" s="6"/>
      <c r="F41" s="6"/>
    </row>
    <row r="42" spans="1:6" ht="36" customHeight="1">
      <c r="A42" s="161" t="s">
        <v>20</v>
      </c>
      <c r="B42" s="161"/>
      <c r="C42" s="161"/>
      <c r="D42" s="161"/>
      <c r="E42" s="161"/>
      <c r="F42" s="161"/>
    </row>
    <row r="43" spans="1:6">
      <c r="A43" s="13"/>
      <c r="B43" s="13"/>
      <c r="C43" s="13"/>
      <c r="D43" s="13"/>
      <c r="E43" s="13"/>
      <c r="F43" s="13"/>
    </row>
    <row r="44" spans="1:6" ht="36.75" customHeight="1">
      <c r="A44" s="164" t="s">
        <v>21</v>
      </c>
      <c r="B44" s="164"/>
      <c r="C44" s="164"/>
      <c r="D44" s="164"/>
      <c r="E44" s="164"/>
      <c r="F44" s="164"/>
    </row>
    <row r="45" spans="1:6" ht="36" customHeight="1">
      <c r="A45" s="165" t="s">
        <v>22</v>
      </c>
      <c r="B45" s="165"/>
      <c r="C45" s="165"/>
      <c r="D45" s="165"/>
      <c r="E45" s="165"/>
      <c r="F45" s="165"/>
    </row>
    <row r="46" spans="1:6" ht="38.25" customHeight="1">
      <c r="A46" s="164" t="s">
        <v>23</v>
      </c>
      <c r="B46" s="164"/>
      <c r="C46" s="164"/>
      <c r="D46" s="164"/>
      <c r="E46" s="164"/>
      <c r="F46" s="164"/>
    </row>
    <row r="47" spans="1:6" ht="18.75">
      <c r="A47" s="162"/>
      <c r="B47" s="162"/>
      <c r="C47" s="162"/>
      <c r="D47" s="162"/>
      <c r="E47" s="162"/>
      <c r="F47" s="162"/>
    </row>
    <row r="48" spans="1:6" ht="18.75" hidden="1">
      <c r="A48" s="162"/>
      <c r="B48" s="162"/>
      <c r="C48" s="162"/>
      <c r="D48" s="162"/>
      <c r="E48" s="162"/>
      <c r="F48" s="162"/>
    </row>
    <row r="49" spans="1:6" ht="18.75" hidden="1">
      <c r="A49" s="162"/>
      <c r="B49" s="162"/>
      <c r="C49" s="162"/>
      <c r="D49" s="162"/>
      <c r="E49" s="162"/>
      <c r="F49" s="162"/>
    </row>
    <row r="50" spans="1:6" ht="15" hidden="1">
      <c r="A50" s="6"/>
      <c r="B50" s="6"/>
      <c r="C50" s="6"/>
      <c r="D50" s="6"/>
      <c r="E50" s="6"/>
      <c r="F50" s="6"/>
    </row>
    <row r="51" spans="1:6" ht="36" customHeight="1">
      <c r="A51" s="161" t="s">
        <v>24</v>
      </c>
      <c r="B51" s="161"/>
      <c r="C51" s="161"/>
      <c r="D51" s="161"/>
      <c r="E51" s="161"/>
      <c r="F51" s="161"/>
    </row>
    <row r="52" spans="1:6" ht="18.75">
      <c r="A52" s="163" t="s">
        <v>25</v>
      </c>
      <c r="B52" s="163"/>
      <c r="C52" s="163"/>
      <c r="D52" s="163"/>
      <c r="E52" s="163"/>
      <c r="F52" s="163"/>
    </row>
    <row r="53" spans="1:6" ht="14.25" customHeight="1">
      <c r="A53" s="163"/>
      <c r="B53" s="163"/>
      <c r="C53" s="163"/>
      <c r="D53" s="163"/>
      <c r="E53" s="163"/>
      <c r="F53" s="163"/>
    </row>
    <row r="54" spans="1:6" ht="14.25" customHeight="1">
      <c r="A54" s="163"/>
      <c r="B54" s="160"/>
      <c r="C54" s="160"/>
      <c r="D54" s="160"/>
      <c r="E54" s="160"/>
      <c r="F54" s="160"/>
    </row>
    <row r="55" spans="1:6" ht="15" hidden="1">
      <c r="A55" s="160"/>
      <c r="B55" s="160"/>
      <c r="C55" s="160"/>
      <c r="D55" s="160"/>
      <c r="E55" s="160"/>
      <c r="F55" s="160"/>
    </row>
    <row r="56" spans="1:6" ht="15" hidden="1">
      <c r="A56" s="160"/>
      <c r="B56" s="160"/>
      <c r="C56" s="160"/>
      <c r="D56" s="160"/>
      <c r="E56" s="160"/>
      <c r="F56" s="160"/>
    </row>
    <row r="57" spans="1:6" ht="15" hidden="1">
      <c r="A57" s="160"/>
      <c r="B57" s="160"/>
      <c r="C57" s="160"/>
      <c r="D57" s="160"/>
      <c r="E57" s="160"/>
      <c r="F57" s="160"/>
    </row>
    <row r="58" spans="1:6" ht="15">
      <c r="A58" s="6"/>
      <c r="B58" s="6"/>
      <c r="C58" s="6"/>
      <c r="D58" s="6"/>
      <c r="E58" s="6"/>
      <c r="F58" s="6"/>
    </row>
    <row r="59" spans="1:6" ht="33" customHeight="1">
      <c r="A59" s="161" t="s">
        <v>26</v>
      </c>
      <c r="B59" s="161"/>
      <c r="C59" s="161"/>
      <c r="D59" s="161"/>
      <c r="E59" s="161"/>
      <c r="F59" s="161"/>
    </row>
    <row r="60" spans="1:6" ht="15">
      <c r="A60" s="156"/>
      <c r="B60" s="156"/>
      <c r="C60" s="156"/>
      <c r="D60" s="156"/>
      <c r="E60" s="156"/>
      <c r="F60" s="156"/>
    </row>
    <row r="61" spans="1:6" ht="15" hidden="1">
      <c r="A61" s="156"/>
      <c r="B61" s="156"/>
      <c r="C61" s="156"/>
      <c r="D61" s="156"/>
      <c r="E61" s="156"/>
      <c r="F61" s="156"/>
    </row>
    <row r="62" spans="1:6" ht="15" hidden="1">
      <c r="A62" s="156"/>
      <c r="B62" s="156"/>
      <c r="C62" s="156"/>
      <c r="D62" s="156"/>
      <c r="E62" s="156"/>
      <c r="F62" s="156"/>
    </row>
    <row r="63" spans="1:6" ht="15" hidden="1">
      <c r="A63" s="156"/>
      <c r="B63" s="156"/>
      <c r="C63" s="156"/>
      <c r="D63" s="156"/>
      <c r="E63" s="156"/>
      <c r="F63" s="156"/>
    </row>
    <row r="64" spans="1:6" ht="15" hidden="1">
      <c r="A64" s="14"/>
      <c r="B64" s="14"/>
      <c r="C64" s="14"/>
      <c r="D64" s="14"/>
      <c r="E64" s="14"/>
      <c r="F64" s="14"/>
    </row>
    <row r="65" spans="1:6" ht="15" hidden="1">
      <c r="A65" s="14"/>
      <c r="B65" s="14"/>
      <c r="C65" s="14"/>
      <c r="D65" s="14"/>
      <c r="E65" s="14"/>
      <c r="F65" s="14"/>
    </row>
    <row r="66" spans="1:6" ht="15" hidden="1">
      <c r="A66" s="14"/>
      <c r="B66" s="14"/>
      <c r="C66" s="14"/>
      <c r="D66" s="14"/>
      <c r="E66" s="14"/>
      <c r="F66" s="14"/>
    </row>
    <row r="67" spans="1:6" ht="15" hidden="1">
      <c r="A67" s="14"/>
      <c r="B67" s="14"/>
      <c r="C67" s="14"/>
      <c r="D67" s="14"/>
      <c r="E67" s="14"/>
      <c r="F67" s="14"/>
    </row>
    <row r="68" spans="1:6" ht="15" hidden="1">
      <c r="A68" s="156"/>
      <c r="B68" s="156"/>
      <c r="C68" s="156"/>
      <c r="D68" s="156"/>
      <c r="E68" s="156"/>
      <c r="F68" s="156"/>
    </row>
    <row r="69" spans="1:6" ht="15" hidden="1">
      <c r="A69" s="6"/>
      <c r="B69" s="6"/>
      <c r="C69" s="6"/>
      <c r="D69" s="6"/>
      <c r="E69" s="6"/>
      <c r="F69" s="6"/>
    </row>
    <row r="70" spans="1:6" ht="18.75">
      <c r="A70" s="157" t="s">
        <v>27</v>
      </c>
      <c r="B70" s="158"/>
      <c r="C70" s="158"/>
      <c r="D70" s="158"/>
      <c r="E70" s="158"/>
      <c r="F70" s="158"/>
    </row>
    <row r="71" spans="1:6" ht="15">
      <c r="A71" s="6"/>
      <c r="B71" s="6"/>
      <c r="C71" s="6"/>
      <c r="D71" s="6"/>
      <c r="E71" s="6"/>
      <c r="F71" s="6"/>
    </row>
    <row r="72" spans="1:6" ht="18.75">
      <c r="A72" s="159" t="s">
        <v>28</v>
      </c>
      <c r="B72" s="159"/>
      <c r="C72" s="159"/>
      <c r="D72" s="159"/>
      <c r="E72" s="159"/>
      <c r="F72" s="15" t="s">
        <v>29</v>
      </c>
    </row>
    <row r="73" spans="1:6" ht="15.75">
      <c r="A73" s="155" t="s">
        <v>30</v>
      </c>
      <c r="B73" s="155"/>
      <c r="C73" s="155"/>
      <c r="D73" s="155"/>
      <c r="E73" s="155"/>
      <c r="F73" s="16">
        <f>F75+F81</f>
        <v>55139256.640000001</v>
      </c>
    </row>
    <row r="74" spans="1:6" ht="15.75">
      <c r="A74" s="154" t="s">
        <v>31</v>
      </c>
      <c r="B74" s="154"/>
      <c r="C74" s="154"/>
      <c r="D74" s="154"/>
      <c r="E74" s="154"/>
      <c r="F74" s="17"/>
    </row>
    <row r="75" spans="1:6" ht="15.75">
      <c r="A75" s="154" t="s">
        <v>32</v>
      </c>
      <c r="B75" s="154"/>
      <c r="C75" s="154"/>
      <c r="D75" s="154"/>
      <c r="E75" s="154"/>
      <c r="F75" s="18">
        <f>F77+F78+F79</f>
        <v>55139256.640000001</v>
      </c>
    </row>
    <row r="76" spans="1:6" ht="15.75">
      <c r="A76" s="154" t="s">
        <v>33</v>
      </c>
      <c r="B76" s="154"/>
      <c r="C76" s="154"/>
      <c r="D76" s="154"/>
      <c r="E76" s="154"/>
      <c r="F76" s="17"/>
    </row>
    <row r="77" spans="1:6" ht="15.75">
      <c r="A77" s="149" t="s">
        <v>34</v>
      </c>
      <c r="B77" s="149"/>
      <c r="C77" s="149"/>
      <c r="D77" s="149"/>
      <c r="E77" s="149"/>
      <c r="F77" s="19">
        <v>55139256.640000001</v>
      </c>
    </row>
    <row r="78" spans="1:6" ht="15.75">
      <c r="A78" s="149" t="s">
        <v>35</v>
      </c>
      <c r="B78" s="149"/>
      <c r="C78" s="149"/>
      <c r="D78" s="149"/>
      <c r="E78" s="149"/>
      <c r="F78" s="19"/>
    </row>
    <row r="79" spans="1:6" ht="15.75">
      <c r="A79" s="149" t="s">
        <v>36</v>
      </c>
      <c r="B79" s="149"/>
      <c r="C79" s="149"/>
      <c r="D79" s="149"/>
      <c r="E79" s="149"/>
      <c r="F79" s="19"/>
    </row>
    <row r="80" spans="1:6" ht="15.75">
      <c r="A80" s="149" t="s">
        <v>37</v>
      </c>
      <c r="B80" s="149"/>
      <c r="C80" s="149"/>
      <c r="D80" s="149"/>
      <c r="E80" s="149"/>
      <c r="F80" s="19">
        <v>24475237.219999999</v>
      </c>
    </row>
    <row r="81" spans="1:6" ht="15.75">
      <c r="A81" s="154" t="s">
        <v>38</v>
      </c>
      <c r="B81" s="154"/>
      <c r="C81" s="154"/>
      <c r="D81" s="154"/>
      <c r="E81" s="154"/>
      <c r="F81" s="20"/>
    </row>
    <row r="82" spans="1:6" ht="15.75">
      <c r="A82" s="154" t="s">
        <v>33</v>
      </c>
      <c r="B82" s="154"/>
      <c r="C82" s="154"/>
      <c r="D82" s="154"/>
      <c r="E82" s="154"/>
      <c r="F82" s="17"/>
    </row>
    <row r="83" spans="1:6" ht="15.75">
      <c r="A83" s="149" t="s">
        <v>39</v>
      </c>
      <c r="B83" s="149"/>
      <c r="C83" s="149"/>
      <c r="D83" s="149"/>
      <c r="E83" s="149"/>
      <c r="F83" s="19"/>
    </row>
    <row r="84" spans="1:6" ht="15.75">
      <c r="A84" s="149" t="s">
        <v>40</v>
      </c>
      <c r="B84" s="149"/>
      <c r="C84" s="149"/>
      <c r="D84" s="149"/>
      <c r="E84" s="149"/>
      <c r="F84" s="19"/>
    </row>
    <row r="85" spans="1:6" ht="15.75">
      <c r="A85" s="155" t="s">
        <v>41</v>
      </c>
      <c r="B85" s="155"/>
      <c r="C85" s="155"/>
      <c r="D85" s="155"/>
      <c r="E85" s="155"/>
      <c r="F85" s="16">
        <f>F88+F100</f>
        <v>0</v>
      </c>
    </row>
    <row r="86" spans="1:6" ht="15.75">
      <c r="A86" s="154" t="s">
        <v>31</v>
      </c>
      <c r="B86" s="154"/>
      <c r="C86" s="154"/>
      <c r="D86" s="154"/>
      <c r="E86" s="154"/>
      <c r="F86" s="17"/>
    </row>
    <row r="87" spans="1:6" ht="15.75">
      <c r="A87" s="151" t="s">
        <v>42</v>
      </c>
      <c r="B87" s="152"/>
      <c r="C87" s="152"/>
      <c r="D87" s="152"/>
      <c r="E87" s="153"/>
      <c r="F87" s="19"/>
    </row>
    <row r="88" spans="1:6" ht="15.75">
      <c r="A88" s="151" t="s">
        <v>43</v>
      </c>
      <c r="B88" s="152"/>
      <c r="C88" s="152"/>
      <c r="D88" s="152"/>
      <c r="E88" s="153"/>
      <c r="F88" s="18">
        <f>F90+F91+F92+F93+F94+F95+F96+F97+F98+F99</f>
        <v>0</v>
      </c>
    </row>
    <row r="89" spans="1:6" ht="15.75">
      <c r="A89" s="154" t="s">
        <v>33</v>
      </c>
      <c r="B89" s="154"/>
      <c r="C89" s="154"/>
      <c r="D89" s="154"/>
      <c r="E89" s="154"/>
      <c r="F89" s="17"/>
    </row>
    <row r="90" spans="1:6" ht="15.75">
      <c r="A90" s="149" t="s">
        <v>44</v>
      </c>
      <c r="B90" s="149"/>
      <c r="C90" s="149"/>
      <c r="D90" s="149"/>
      <c r="E90" s="149"/>
      <c r="F90" s="19"/>
    </row>
    <row r="91" spans="1:6" ht="15.75">
      <c r="A91" s="149" t="s">
        <v>45</v>
      </c>
      <c r="B91" s="149"/>
      <c r="C91" s="149"/>
      <c r="D91" s="149"/>
      <c r="E91" s="149"/>
      <c r="F91" s="19"/>
    </row>
    <row r="92" spans="1:6" ht="15.75">
      <c r="A92" s="149" t="s">
        <v>46</v>
      </c>
      <c r="B92" s="149"/>
      <c r="C92" s="149"/>
      <c r="D92" s="149"/>
      <c r="E92" s="149"/>
      <c r="F92" s="19"/>
    </row>
    <row r="93" spans="1:6" ht="15.75">
      <c r="A93" s="149" t="s">
        <v>47</v>
      </c>
      <c r="B93" s="149"/>
      <c r="C93" s="149"/>
      <c r="D93" s="149"/>
      <c r="E93" s="149"/>
      <c r="F93" s="19"/>
    </row>
    <row r="94" spans="1:6" ht="15.75">
      <c r="A94" s="149" t="s">
        <v>48</v>
      </c>
      <c r="B94" s="149"/>
      <c r="C94" s="149"/>
      <c r="D94" s="149"/>
      <c r="E94" s="149"/>
      <c r="F94" s="19"/>
    </row>
    <row r="95" spans="1:6" ht="15.75">
      <c r="A95" s="149" t="s">
        <v>49</v>
      </c>
      <c r="B95" s="149"/>
      <c r="C95" s="149"/>
      <c r="D95" s="149"/>
      <c r="E95" s="149"/>
      <c r="F95" s="19"/>
    </row>
    <row r="96" spans="1:6" ht="15.75">
      <c r="A96" s="149" t="s">
        <v>50</v>
      </c>
      <c r="B96" s="149"/>
      <c r="C96" s="149"/>
      <c r="D96" s="149"/>
      <c r="E96" s="149"/>
      <c r="F96" s="19"/>
    </row>
    <row r="97" spans="1:6" ht="15.75">
      <c r="A97" s="149" t="s">
        <v>51</v>
      </c>
      <c r="B97" s="149"/>
      <c r="C97" s="149"/>
      <c r="D97" s="149"/>
      <c r="E97" s="149"/>
      <c r="F97" s="19"/>
    </row>
    <row r="98" spans="1:6" ht="15.75">
      <c r="A98" s="149" t="s">
        <v>52</v>
      </c>
      <c r="B98" s="149"/>
      <c r="C98" s="149"/>
      <c r="D98" s="149"/>
      <c r="E98" s="149"/>
      <c r="F98" s="19"/>
    </row>
    <row r="99" spans="1:6" ht="15.75">
      <c r="A99" s="149" t="s">
        <v>53</v>
      </c>
      <c r="B99" s="149"/>
      <c r="C99" s="149"/>
      <c r="D99" s="149"/>
      <c r="E99" s="149"/>
      <c r="F99" s="19"/>
    </row>
    <row r="100" spans="1:6" ht="15.75">
      <c r="A100" s="154" t="s">
        <v>54</v>
      </c>
      <c r="B100" s="154"/>
      <c r="C100" s="154"/>
      <c r="D100" s="154"/>
      <c r="E100" s="154"/>
      <c r="F100" s="18">
        <f>F103+F104+F105+F106+F107+F108+F109+F110+F111+F102</f>
        <v>0</v>
      </c>
    </row>
    <row r="101" spans="1:6" ht="15.75">
      <c r="A101" s="154" t="s">
        <v>33</v>
      </c>
      <c r="B101" s="154"/>
      <c r="C101" s="154"/>
      <c r="D101" s="154"/>
      <c r="E101" s="154"/>
      <c r="F101" s="19"/>
    </row>
    <row r="102" spans="1:6" ht="15.75">
      <c r="A102" s="149" t="s">
        <v>55</v>
      </c>
      <c r="B102" s="149"/>
      <c r="C102" s="149"/>
      <c r="D102" s="149"/>
      <c r="E102" s="149"/>
      <c r="F102" s="19"/>
    </row>
    <row r="103" spans="1:6" ht="15.75">
      <c r="A103" s="149" t="s">
        <v>56</v>
      </c>
      <c r="B103" s="149"/>
      <c r="C103" s="149"/>
      <c r="D103" s="149"/>
      <c r="E103" s="149"/>
      <c r="F103" s="19"/>
    </row>
    <row r="104" spans="1:6" ht="15.75">
      <c r="A104" s="149" t="s">
        <v>57</v>
      </c>
      <c r="B104" s="149"/>
      <c r="C104" s="149"/>
      <c r="D104" s="149"/>
      <c r="E104" s="149"/>
      <c r="F104" s="19"/>
    </row>
    <row r="105" spans="1:6" ht="15.75">
      <c r="A105" s="149" t="s">
        <v>58</v>
      </c>
      <c r="B105" s="149"/>
      <c r="C105" s="149"/>
      <c r="D105" s="149"/>
      <c r="E105" s="149"/>
      <c r="F105" s="19"/>
    </row>
    <row r="106" spans="1:6" ht="15.75">
      <c r="A106" s="149" t="s">
        <v>59</v>
      </c>
      <c r="B106" s="149"/>
      <c r="C106" s="149"/>
      <c r="D106" s="149"/>
      <c r="E106" s="149"/>
      <c r="F106" s="19"/>
    </row>
    <row r="107" spans="1:6" ht="15.75">
      <c r="A107" s="149" t="s">
        <v>60</v>
      </c>
      <c r="B107" s="149"/>
      <c r="C107" s="149"/>
      <c r="D107" s="149"/>
      <c r="E107" s="149"/>
      <c r="F107" s="19"/>
    </row>
    <row r="108" spans="1:6" ht="15.75">
      <c r="A108" s="149" t="s">
        <v>61</v>
      </c>
      <c r="B108" s="149"/>
      <c r="C108" s="149"/>
      <c r="D108" s="149"/>
      <c r="E108" s="149"/>
      <c r="F108" s="19"/>
    </row>
    <row r="109" spans="1:6" ht="15.75">
      <c r="A109" s="149" t="s">
        <v>62</v>
      </c>
      <c r="B109" s="149"/>
      <c r="C109" s="149"/>
      <c r="D109" s="149"/>
      <c r="E109" s="149"/>
      <c r="F109" s="19"/>
    </row>
    <row r="110" spans="1:6" ht="15.75">
      <c r="A110" s="149" t="s">
        <v>63</v>
      </c>
      <c r="B110" s="149"/>
      <c r="C110" s="149"/>
      <c r="D110" s="149"/>
      <c r="E110" s="149"/>
      <c r="F110" s="19"/>
    </row>
    <row r="111" spans="1:6" ht="15.75">
      <c r="A111" s="149" t="s">
        <v>64</v>
      </c>
      <c r="B111" s="149"/>
      <c r="C111" s="149"/>
      <c r="D111" s="149"/>
      <c r="E111" s="149"/>
      <c r="F111" s="19"/>
    </row>
    <row r="112" spans="1:6" ht="15.75">
      <c r="A112" s="155" t="s">
        <v>65</v>
      </c>
      <c r="B112" s="155"/>
      <c r="C112" s="155"/>
      <c r="D112" s="155"/>
      <c r="E112" s="155"/>
      <c r="F112" s="16">
        <f>F114+F115+F130</f>
        <v>106375.09</v>
      </c>
    </row>
    <row r="113" spans="1:6" ht="15.75">
      <c r="A113" s="154" t="s">
        <v>31</v>
      </c>
      <c r="B113" s="154"/>
      <c r="C113" s="154"/>
      <c r="D113" s="154"/>
      <c r="E113" s="154"/>
      <c r="F113" s="17"/>
    </row>
    <row r="114" spans="1:6" ht="15.75">
      <c r="A114" s="154" t="s">
        <v>66</v>
      </c>
      <c r="B114" s="154"/>
      <c r="C114" s="154"/>
      <c r="D114" s="154"/>
      <c r="E114" s="154"/>
      <c r="F114" s="20"/>
    </row>
    <row r="115" spans="1:6" ht="15.75">
      <c r="A115" s="151" t="s">
        <v>67</v>
      </c>
      <c r="B115" s="152"/>
      <c r="C115" s="152"/>
      <c r="D115" s="152"/>
      <c r="E115" s="153"/>
      <c r="F115" s="18">
        <f>F117+F118+F119+F120+F121+F122+F123+F124+F125+F126+F127+F128+F129</f>
        <v>4614.54</v>
      </c>
    </row>
    <row r="116" spans="1:6" ht="15.75">
      <c r="A116" s="154" t="s">
        <v>33</v>
      </c>
      <c r="B116" s="154"/>
      <c r="C116" s="154"/>
      <c r="D116" s="154"/>
      <c r="E116" s="154"/>
      <c r="F116" s="19"/>
    </row>
    <row r="117" spans="1:6" ht="15.75">
      <c r="A117" s="149" t="s">
        <v>68</v>
      </c>
      <c r="B117" s="149"/>
      <c r="C117" s="149"/>
      <c r="D117" s="149"/>
      <c r="E117" s="149"/>
      <c r="F117" s="19"/>
    </row>
    <row r="118" spans="1:6" ht="15.75">
      <c r="A118" s="149" t="s">
        <v>69</v>
      </c>
      <c r="B118" s="149"/>
      <c r="C118" s="149"/>
      <c r="D118" s="149"/>
      <c r="E118" s="149"/>
      <c r="F118" s="19"/>
    </row>
    <row r="119" spans="1:6" ht="15.75">
      <c r="A119" s="149" t="s">
        <v>70</v>
      </c>
      <c r="B119" s="149"/>
      <c r="C119" s="149"/>
      <c r="D119" s="149"/>
      <c r="E119" s="149"/>
      <c r="F119" s="19"/>
    </row>
    <row r="120" spans="1:6" ht="15.75">
      <c r="A120" s="149" t="s">
        <v>71</v>
      </c>
      <c r="B120" s="149"/>
      <c r="C120" s="149"/>
      <c r="D120" s="149"/>
      <c r="E120" s="149"/>
      <c r="F120" s="21">
        <v>4614.54</v>
      </c>
    </row>
    <row r="121" spans="1:6" ht="15.75">
      <c r="A121" s="149" t="s">
        <v>72</v>
      </c>
      <c r="B121" s="149"/>
      <c r="C121" s="149"/>
      <c r="D121" s="149"/>
      <c r="E121" s="149"/>
      <c r="F121" s="19"/>
    </row>
    <row r="122" spans="1:6" ht="15.75">
      <c r="A122" s="149" t="s">
        <v>73</v>
      </c>
      <c r="B122" s="149"/>
      <c r="C122" s="149"/>
      <c r="D122" s="149"/>
      <c r="E122" s="149"/>
      <c r="F122" s="19"/>
    </row>
    <row r="123" spans="1:6" ht="15.75">
      <c r="A123" s="149" t="s">
        <v>74</v>
      </c>
      <c r="B123" s="149"/>
      <c r="C123" s="149"/>
      <c r="D123" s="149"/>
      <c r="E123" s="149"/>
      <c r="F123" s="19"/>
    </row>
    <row r="124" spans="1:6" ht="15.75">
      <c r="A124" s="149" t="s">
        <v>75</v>
      </c>
      <c r="B124" s="149"/>
      <c r="C124" s="149"/>
      <c r="D124" s="149"/>
      <c r="E124" s="149"/>
      <c r="F124" s="19"/>
    </row>
    <row r="125" spans="1:6" ht="15.75">
      <c r="A125" s="149" t="s">
        <v>76</v>
      </c>
      <c r="B125" s="149"/>
      <c r="C125" s="149"/>
      <c r="D125" s="149"/>
      <c r="E125" s="149"/>
      <c r="F125" s="19"/>
    </row>
    <row r="126" spans="1:6" ht="15.75">
      <c r="A126" s="149" t="s">
        <v>77</v>
      </c>
      <c r="B126" s="149"/>
      <c r="C126" s="149"/>
      <c r="D126" s="149"/>
      <c r="E126" s="149"/>
      <c r="F126" s="19"/>
    </row>
    <row r="127" spans="1:6" ht="15.75">
      <c r="A127" s="149" t="s">
        <v>78</v>
      </c>
      <c r="B127" s="149"/>
      <c r="C127" s="149"/>
      <c r="D127" s="149"/>
      <c r="E127" s="149"/>
      <c r="F127" s="19"/>
    </row>
    <row r="128" spans="1:6" ht="15.75">
      <c r="A128" s="149" t="s">
        <v>79</v>
      </c>
      <c r="B128" s="149"/>
      <c r="C128" s="149"/>
      <c r="D128" s="149"/>
      <c r="E128" s="149"/>
      <c r="F128" s="19"/>
    </row>
    <row r="129" spans="1:6" ht="15.75">
      <c r="A129" s="149" t="s">
        <v>80</v>
      </c>
      <c r="B129" s="149"/>
      <c r="C129" s="149"/>
      <c r="D129" s="149"/>
      <c r="E129" s="149"/>
      <c r="F129" s="19"/>
    </row>
    <row r="130" spans="1:6" ht="15.75">
      <c r="A130" s="151" t="s">
        <v>81</v>
      </c>
      <c r="B130" s="152"/>
      <c r="C130" s="152"/>
      <c r="D130" s="152"/>
      <c r="E130" s="153"/>
      <c r="F130" s="18">
        <f>F132+F133+F134+F135+F136+F137+F138+F139+F140+F141+F142+F143+F144</f>
        <v>101760.55</v>
      </c>
    </row>
    <row r="131" spans="1:6" ht="15.75">
      <c r="A131" s="154" t="s">
        <v>33</v>
      </c>
      <c r="B131" s="154"/>
      <c r="C131" s="154"/>
      <c r="D131" s="154"/>
      <c r="E131" s="154"/>
      <c r="F131" s="17"/>
    </row>
    <row r="132" spans="1:6" ht="15.75">
      <c r="A132" s="149" t="s">
        <v>82</v>
      </c>
      <c r="B132" s="149"/>
      <c r="C132" s="149"/>
      <c r="D132" s="149"/>
      <c r="E132" s="149"/>
      <c r="F132" s="19"/>
    </row>
    <row r="133" spans="1:6" ht="15.75">
      <c r="A133" s="149" t="s">
        <v>83</v>
      </c>
      <c r="B133" s="149"/>
      <c r="C133" s="149"/>
      <c r="D133" s="149"/>
      <c r="E133" s="149"/>
      <c r="F133" s="19"/>
    </row>
    <row r="134" spans="1:6" ht="15.75">
      <c r="A134" s="149" t="s">
        <v>84</v>
      </c>
      <c r="B134" s="149"/>
      <c r="C134" s="149"/>
      <c r="D134" s="149"/>
      <c r="E134" s="149"/>
      <c r="F134" s="19"/>
    </row>
    <row r="135" spans="1:6" ht="15.75">
      <c r="A135" s="149" t="s">
        <v>85</v>
      </c>
      <c r="B135" s="149"/>
      <c r="C135" s="149"/>
      <c r="D135" s="149"/>
      <c r="E135" s="149"/>
      <c r="F135" s="19"/>
    </row>
    <row r="136" spans="1:6" ht="15.75">
      <c r="A136" s="149" t="s">
        <v>86</v>
      </c>
      <c r="B136" s="149"/>
      <c r="C136" s="149"/>
      <c r="D136" s="149"/>
      <c r="E136" s="149"/>
      <c r="F136" s="19"/>
    </row>
    <row r="137" spans="1:6" ht="15.75">
      <c r="A137" s="149" t="s">
        <v>87</v>
      </c>
      <c r="B137" s="149"/>
      <c r="C137" s="149"/>
      <c r="D137" s="149"/>
      <c r="E137" s="149"/>
      <c r="F137" s="19"/>
    </row>
    <row r="138" spans="1:6" ht="15.75">
      <c r="A138" s="149" t="s">
        <v>88</v>
      </c>
      <c r="B138" s="149"/>
      <c r="C138" s="149"/>
      <c r="D138" s="149"/>
      <c r="E138" s="149"/>
      <c r="F138" s="19"/>
    </row>
    <row r="139" spans="1:6" ht="15.75">
      <c r="A139" s="149" t="s">
        <v>89</v>
      </c>
      <c r="B139" s="149"/>
      <c r="C139" s="149"/>
      <c r="D139" s="149"/>
      <c r="E139" s="149"/>
      <c r="F139" s="19"/>
    </row>
    <row r="140" spans="1:6" ht="15.75">
      <c r="A140" s="149" t="s">
        <v>90</v>
      </c>
      <c r="B140" s="149"/>
      <c r="C140" s="149"/>
      <c r="D140" s="149"/>
      <c r="E140" s="149"/>
      <c r="F140" s="19"/>
    </row>
    <row r="141" spans="1:6" ht="15.75">
      <c r="A141" s="149" t="s">
        <v>91</v>
      </c>
      <c r="B141" s="149"/>
      <c r="C141" s="149"/>
      <c r="D141" s="149"/>
      <c r="E141" s="149"/>
      <c r="F141" s="19">
        <v>101760.55</v>
      </c>
    </row>
    <row r="142" spans="1:6" ht="15.75">
      <c r="A142" s="149" t="s">
        <v>92</v>
      </c>
      <c r="B142" s="149"/>
      <c r="C142" s="149"/>
      <c r="D142" s="149"/>
      <c r="E142" s="149"/>
      <c r="F142" s="19"/>
    </row>
    <row r="143" spans="1:6" ht="15.75">
      <c r="A143" s="149" t="s">
        <v>93</v>
      </c>
      <c r="B143" s="149"/>
      <c r="C143" s="149"/>
      <c r="D143" s="149"/>
      <c r="E143" s="149"/>
      <c r="F143" s="19"/>
    </row>
    <row r="144" spans="1:6" ht="15.75">
      <c r="A144" s="149" t="s">
        <v>94</v>
      </c>
      <c r="B144" s="149"/>
      <c r="C144" s="149"/>
      <c r="D144" s="149"/>
      <c r="E144" s="149"/>
      <c r="F144" s="19"/>
    </row>
    <row r="145" spans="1:6" ht="15.75">
      <c r="A145" s="22"/>
      <c r="B145" s="22"/>
      <c r="C145" s="22"/>
      <c r="D145" s="22"/>
      <c r="E145" s="22"/>
      <c r="F145" s="23"/>
    </row>
    <row r="146" spans="1:6" ht="15.75" hidden="1">
      <c r="A146" s="22"/>
      <c r="B146" s="22"/>
      <c r="C146" s="22"/>
      <c r="D146" s="22"/>
      <c r="E146" s="22"/>
      <c r="F146" s="23"/>
    </row>
    <row r="147" spans="1:6" ht="15.75" hidden="1">
      <c r="A147" s="22"/>
      <c r="B147" s="22"/>
      <c r="C147" s="22"/>
      <c r="D147" s="22"/>
      <c r="E147" s="22"/>
      <c r="F147" s="23"/>
    </row>
    <row r="148" spans="1:6" ht="15.75" hidden="1">
      <c r="A148" s="22"/>
      <c r="B148" s="22"/>
      <c r="C148" s="22"/>
      <c r="D148" s="22"/>
      <c r="E148" s="22"/>
      <c r="F148" s="23"/>
    </row>
    <row r="149" spans="1:6" ht="15" hidden="1">
      <c r="A149" s="6"/>
      <c r="B149" s="6"/>
      <c r="C149" s="6"/>
      <c r="D149" s="6"/>
      <c r="E149" s="6"/>
      <c r="F149" s="6"/>
    </row>
    <row r="150" spans="1:6" ht="18.75">
      <c r="A150" s="150" t="s">
        <v>95</v>
      </c>
      <c r="B150" s="150"/>
      <c r="C150" s="150"/>
      <c r="D150" s="150"/>
      <c r="E150" s="150"/>
      <c r="F150" s="150"/>
    </row>
    <row r="151" spans="1:6" ht="15.75" thickBot="1">
      <c r="A151" s="6"/>
      <c r="B151" s="6"/>
      <c r="C151" s="6"/>
      <c r="D151" s="6"/>
      <c r="E151" s="6"/>
      <c r="F151" s="6"/>
    </row>
    <row r="152" spans="1:6" ht="32.25" thickBot="1">
      <c r="A152" s="138" t="s">
        <v>28</v>
      </c>
      <c r="B152" s="139" t="s">
        <v>96</v>
      </c>
      <c r="C152" s="140"/>
      <c r="D152" s="24" t="s">
        <v>97</v>
      </c>
      <c r="E152" s="24" t="s">
        <v>98</v>
      </c>
      <c r="F152" s="24" t="s">
        <v>99</v>
      </c>
    </row>
    <row r="153" spans="1:6" ht="16.5" thickBot="1">
      <c r="A153" s="138"/>
      <c r="B153" s="141"/>
      <c r="C153" s="142"/>
      <c r="D153" s="24" t="s">
        <v>100</v>
      </c>
      <c r="E153" s="24" t="s">
        <v>101</v>
      </c>
      <c r="F153" s="24" t="s">
        <v>102</v>
      </c>
    </row>
    <row r="154" spans="1:6" ht="16.5" thickBot="1">
      <c r="A154" s="138"/>
      <c r="B154" s="143"/>
      <c r="C154" s="144"/>
      <c r="D154" s="138" t="s">
        <v>103</v>
      </c>
      <c r="E154" s="138"/>
      <c r="F154" s="138"/>
    </row>
    <row r="155" spans="1:6" ht="36" customHeight="1">
      <c r="A155" s="25" t="s">
        <v>104</v>
      </c>
      <c r="B155" s="145">
        <f>D155+E155+F155</f>
        <v>0</v>
      </c>
      <c r="C155" s="146"/>
      <c r="D155" s="26"/>
      <c r="E155" s="26"/>
      <c r="F155" s="26"/>
    </row>
    <row r="156" spans="1:6" ht="21" customHeight="1">
      <c r="A156" s="25" t="s">
        <v>105</v>
      </c>
      <c r="B156" s="147">
        <f>D156+F156+E156</f>
        <v>55798916</v>
      </c>
      <c r="C156" s="148"/>
      <c r="D156" s="27">
        <f>D158+D159+D161+D166+D169</f>
        <v>17848493</v>
      </c>
      <c r="E156" s="27">
        <f t="shared" ref="E156:F156" si="0">E158+E159+E161+E166+E169</f>
        <v>19311002</v>
      </c>
      <c r="F156" s="27">
        <f t="shared" si="0"/>
        <v>18639421</v>
      </c>
    </row>
    <row r="157" spans="1:6" ht="18" customHeight="1">
      <c r="A157" s="28" t="s">
        <v>33</v>
      </c>
      <c r="B157" s="127" t="s">
        <v>106</v>
      </c>
      <c r="C157" s="128"/>
      <c r="D157" s="29" t="s">
        <v>106</v>
      </c>
      <c r="E157" s="29" t="s">
        <v>106</v>
      </c>
      <c r="F157" s="29" t="s">
        <v>106</v>
      </c>
    </row>
    <row r="158" spans="1:6" ht="36" customHeight="1">
      <c r="A158" s="30" t="s">
        <v>107</v>
      </c>
      <c r="B158" s="125">
        <f>D158+E158+F158</f>
        <v>45972733</v>
      </c>
      <c r="C158" s="126"/>
      <c r="D158" s="31">
        <v>14956310</v>
      </c>
      <c r="E158" s="31">
        <f>E179</f>
        <v>15426530</v>
      </c>
      <c r="F158" s="31">
        <f>F179</f>
        <v>15589893</v>
      </c>
    </row>
    <row r="159" spans="1:6" ht="27.75" customHeight="1">
      <c r="A159" s="30" t="s">
        <v>108</v>
      </c>
      <c r="B159" s="125">
        <f>D159+E159+F159</f>
        <v>1825607</v>
      </c>
      <c r="C159" s="126"/>
      <c r="D159" s="32">
        <f>SUM(D160:D161)</f>
        <v>254385</v>
      </c>
      <c r="E159" s="32">
        <f>SUM(E160:E161)</f>
        <v>1210468</v>
      </c>
      <c r="F159" s="32">
        <f>SUM(F160:F161)</f>
        <v>360754</v>
      </c>
    </row>
    <row r="160" spans="1:6" ht="15.75">
      <c r="A160" s="33"/>
      <c r="B160" s="136">
        <f>D160+E160+F160</f>
        <v>1825607</v>
      </c>
      <c r="C160" s="137"/>
      <c r="D160" s="34">
        <f>D195</f>
        <v>254385</v>
      </c>
      <c r="E160" s="34">
        <f>E195</f>
        <v>1210468</v>
      </c>
      <c r="F160" s="34">
        <f>F195</f>
        <v>360754</v>
      </c>
    </row>
    <row r="161" spans="1:6" ht="15.75">
      <c r="A161" s="30"/>
      <c r="B161" s="35"/>
      <c r="C161" s="36"/>
      <c r="D161" s="32"/>
      <c r="E161" s="32"/>
      <c r="F161" s="32"/>
    </row>
    <row r="162" spans="1:6" ht="117" customHeight="1">
      <c r="A162" s="30" t="s">
        <v>109</v>
      </c>
      <c r="B162" s="125">
        <f>D162+E162+F162</f>
        <v>0</v>
      </c>
      <c r="C162" s="126"/>
      <c r="D162" s="32">
        <f>SUM(D164:D165)</f>
        <v>0</v>
      </c>
      <c r="E162" s="32">
        <f>SUM(E164:E165)</f>
        <v>0</v>
      </c>
      <c r="F162" s="32">
        <f>SUM(F164:F165)</f>
        <v>0</v>
      </c>
    </row>
    <row r="163" spans="1:6" ht="15.75">
      <c r="A163" s="28" t="s">
        <v>33</v>
      </c>
      <c r="B163" s="127" t="s">
        <v>106</v>
      </c>
      <c r="C163" s="128"/>
      <c r="D163" s="29" t="s">
        <v>106</v>
      </c>
      <c r="E163" s="29" t="s">
        <v>106</v>
      </c>
      <c r="F163" s="29" t="s">
        <v>106</v>
      </c>
    </row>
    <row r="164" spans="1:6" ht="15.75">
      <c r="A164" s="37"/>
      <c r="B164" s="127">
        <f>D164+E164+F164</f>
        <v>0</v>
      </c>
      <c r="C164" s="128"/>
      <c r="D164" s="38"/>
      <c r="E164" s="38"/>
      <c r="F164" s="38"/>
    </row>
    <row r="165" spans="1:6" ht="15.75">
      <c r="A165" s="28"/>
      <c r="B165" s="39"/>
      <c r="C165" s="40"/>
      <c r="D165" s="29"/>
      <c r="E165" s="29"/>
      <c r="F165" s="29"/>
    </row>
    <row r="166" spans="1:6" ht="31.5">
      <c r="A166" s="30" t="s">
        <v>171</v>
      </c>
      <c r="B166" s="125">
        <f>D166+F166+E166</f>
        <v>1485152</v>
      </c>
      <c r="C166" s="126"/>
      <c r="D166" s="32">
        <f>SUM(D167:D168)</f>
        <v>465990</v>
      </c>
      <c r="E166" s="32">
        <f>SUM(E167:E168)</f>
        <v>502196</v>
      </c>
      <c r="F166" s="32">
        <f>SUM(F167:F168)</f>
        <v>516966</v>
      </c>
    </row>
    <row r="167" spans="1:6" ht="15.75">
      <c r="A167" s="28"/>
      <c r="B167" s="127">
        <f>D167+F167+E167</f>
        <v>1485152</v>
      </c>
      <c r="C167" s="128"/>
      <c r="D167" s="29">
        <v>465990</v>
      </c>
      <c r="E167" s="29">
        <v>502196</v>
      </c>
      <c r="F167" s="29">
        <v>516966</v>
      </c>
    </row>
    <row r="168" spans="1:6" ht="15.75">
      <c r="A168" s="37"/>
      <c r="B168" s="127">
        <f>D168+F168+E168</f>
        <v>0</v>
      </c>
      <c r="C168" s="128"/>
      <c r="D168" s="38"/>
      <c r="E168" s="38"/>
      <c r="F168" s="38"/>
    </row>
    <row r="169" spans="1:6" ht="30.75" customHeight="1">
      <c r="A169" s="30" t="s">
        <v>110</v>
      </c>
      <c r="B169" s="125">
        <f>D169+F169+E169</f>
        <v>6515424</v>
      </c>
      <c r="C169" s="126"/>
      <c r="D169" s="32">
        <f>SUM(D171:D172)</f>
        <v>2171808</v>
      </c>
      <c r="E169" s="32">
        <f>SUM(E171:E172)</f>
        <v>2171808</v>
      </c>
      <c r="F169" s="32">
        <f>SUM(F171:F172)</f>
        <v>2171808</v>
      </c>
    </row>
    <row r="170" spans="1:6" ht="15.75">
      <c r="A170" s="28" t="s">
        <v>33</v>
      </c>
      <c r="B170" s="127" t="s">
        <v>106</v>
      </c>
      <c r="C170" s="128"/>
      <c r="D170" s="29" t="s">
        <v>106</v>
      </c>
      <c r="E170" s="29" t="s">
        <v>106</v>
      </c>
      <c r="F170" s="29" t="s">
        <v>106</v>
      </c>
    </row>
    <row r="171" spans="1:6" ht="15.75">
      <c r="A171" s="37"/>
      <c r="B171" s="127">
        <f>D171+F171+E171</f>
        <v>6515424</v>
      </c>
      <c r="C171" s="128"/>
      <c r="D171" s="38">
        <v>2171808</v>
      </c>
      <c r="E171" s="38">
        <v>2171808</v>
      </c>
      <c r="F171" s="38">
        <v>2171808</v>
      </c>
    </row>
    <row r="172" spans="1:6" ht="15.75">
      <c r="A172" s="28"/>
      <c r="B172" s="39"/>
      <c r="C172" s="40"/>
      <c r="D172" s="29"/>
      <c r="E172" s="29"/>
      <c r="F172" s="29"/>
    </row>
    <row r="173" spans="1:6" ht="33.75" customHeight="1" thickBot="1">
      <c r="A173" s="30" t="s">
        <v>111</v>
      </c>
      <c r="B173" s="125">
        <f>D173+F173+E173</f>
        <v>0</v>
      </c>
      <c r="C173" s="126"/>
      <c r="D173" s="41">
        <f>D155+D156-D177</f>
        <v>0</v>
      </c>
      <c r="E173" s="41">
        <f>E155+E156-E177</f>
        <v>0</v>
      </c>
      <c r="F173" s="41">
        <f>F155+F156-F177</f>
        <v>0</v>
      </c>
    </row>
    <row r="174" spans="1:6" ht="32.25" thickBot="1">
      <c r="A174" s="133" t="s">
        <v>28</v>
      </c>
      <c r="B174" s="129" t="s">
        <v>112</v>
      </c>
      <c r="C174" s="129" t="s">
        <v>96</v>
      </c>
      <c r="D174" s="42" t="s">
        <v>97</v>
      </c>
      <c r="E174" s="42" t="s">
        <v>98</v>
      </c>
      <c r="F174" s="42" t="s">
        <v>99</v>
      </c>
    </row>
    <row r="175" spans="1:6" ht="18.75" customHeight="1" thickBot="1">
      <c r="A175" s="134"/>
      <c r="B175" s="129"/>
      <c r="C175" s="129"/>
      <c r="D175" s="42" t="s">
        <v>100</v>
      </c>
      <c r="E175" s="42" t="s">
        <v>101</v>
      </c>
      <c r="F175" s="42" t="s">
        <v>102</v>
      </c>
    </row>
    <row r="176" spans="1:6" ht="32.25" customHeight="1" thickBot="1">
      <c r="A176" s="135"/>
      <c r="B176" s="129"/>
      <c r="C176" s="129"/>
      <c r="D176" s="129" t="s">
        <v>103</v>
      </c>
      <c r="E176" s="129"/>
      <c r="F176" s="129"/>
    </row>
    <row r="177" spans="1:6" ht="23.25" customHeight="1">
      <c r="A177" s="25" t="s">
        <v>113</v>
      </c>
      <c r="B177" s="43" t="s">
        <v>114</v>
      </c>
      <c r="C177" s="44">
        <f>D177+E177+F177</f>
        <v>55798916</v>
      </c>
      <c r="D177" s="26">
        <f>D179+D195+D226</f>
        <v>17848493</v>
      </c>
      <c r="E177" s="45">
        <f>E179+E195+E226</f>
        <v>19311002</v>
      </c>
      <c r="F177" s="45">
        <f>F179+F195+F226</f>
        <v>18639421</v>
      </c>
    </row>
    <row r="178" spans="1:6" ht="15.75">
      <c r="A178" s="46" t="s">
        <v>33</v>
      </c>
      <c r="B178" s="47" t="s">
        <v>114</v>
      </c>
      <c r="C178" s="48" t="s">
        <v>106</v>
      </c>
      <c r="D178" s="48" t="s">
        <v>106</v>
      </c>
      <c r="E178" s="48" t="s">
        <v>106</v>
      </c>
      <c r="F178" s="48" t="s">
        <v>106</v>
      </c>
    </row>
    <row r="179" spans="1:6" ht="50.25" customHeight="1">
      <c r="A179" s="30" t="s">
        <v>115</v>
      </c>
      <c r="B179" s="49" t="s">
        <v>114</v>
      </c>
      <c r="C179" s="50">
        <f>D179+E179+F179</f>
        <v>45972733</v>
      </c>
      <c r="D179" s="51">
        <f>D180</f>
        <v>14956310</v>
      </c>
      <c r="E179" s="51">
        <f>E180</f>
        <v>15426530</v>
      </c>
      <c r="F179" s="51">
        <f>F180</f>
        <v>15589893</v>
      </c>
    </row>
    <row r="180" spans="1:6" ht="51" customHeight="1">
      <c r="A180" s="52" t="s">
        <v>173</v>
      </c>
      <c r="B180" s="53" t="s">
        <v>114</v>
      </c>
      <c r="C180" s="54">
        <f t="shared" ref="C180:C195" si="1">D180+E180+F180</f>
        <v>45972733</v>
      </c>
      <c r="D180" s="55">
        <f>SUM(D181:D194)</f>
        <v>14956310</v>
      </c>
      <c r="E180" s="55">
        <f>SUM(E181:E194)</f>
        <v>15426530</v>
      </c>
      <c r="F180" s="55">
        <f>SUM(F181:F194)</f>
        <v>15589893</v>
      </c>
    </row>
    <row r="181" spans="1:6" ht="16.5" customHeight="1">
      <c r="A181" s="28" t="s">
        <v>116</v>
      </c>
      <c r="B181" s="56">
        <v>211</v>
      </c>
      <c r="C181" s="57">
        <f t="shared" si="1"/>
        <v>22445331</v>
      </c>
      <c r="D181" s="38">
        <v>7481777</v>
      </c>
      <c r="E181" s="38">
        <v>7481777</v>
      </c>
      <c r="F181" s="38">
        <v>7481777</v>
      </c>
    </row>
    <row r="182" spans="1:6" ht="16.5" customHeight="1">
      <c r="A182" s="28" t="s">
        <v>117</v>
      </c>
      <c r="B182" s="56">
        <v>212</v>
      </c>
      <c r="C182" s="57">
        <f t="shared" si="1"/>
        <v>97200</v>
      </c>
      <c r="D182" s="38">
        <v>32400</v>
      </c>
      <c r="E182" s="38">
        <v>32400</v>
      </c>
      <c r="F182" s="38">
        <v>32400</v>
      </c>
    </row>
    <row r="183" spans="1:6" ht="16.5" customHeight="1">
      <c r="A183" s="28" t="s">
        <v>118</v>
      </c>
      <c r="B183" s="56">
        <v>213</v>
      </c>
      <c r="C183" s="57">
        <f t="shared" si="1"/>
        <v>6778491</v>
      </c>
      <c r="D183" s="38">
        <v>2259497</v>
      </c>
      <c r="E183" s="38">
        <v>2259497</v>
      </c>
      <c r="F183" s="38">
        <v>2259497</v>
      </c>
    </row>
    <row r="184" spans="1:6" ht="16.5" customHeight="1">
      <c r="A184" s="28" t="s">
        <v>119</v>
      </c>
      <c r="B184" s="56">
        <v>221</v>
      </c>
      <c r="C184" s="57">
        <f t="shared" si="1"/>
        <v>69078</v>
      </c>
      <c r="D184" s="38">
        <v>23026</v>
      </c>
      <c r="E184" s="38">
        <v>23026</v>
      </c>
      <c r="F184" s="38">
        <v>23026</v>
      </c>
    </row>
    <row r="185" spans="1:6" ht="16.5" customHeight="1">
      <c r="A185" s="58" t="s">
        <v>120</v>
      </c>
      <c r="B185" s="56" t="s">
        <v>121</v>
      </c>
      <c r="C185" s="57">
        <f t="shared" si="1"/>
        <v>0</v>
      </c>
      <c r="D185" s="38"/>
      <c r="E185" s="38"/>
      <c r="F185" s="38"/>
    </row>
    <row r="186" spans="1:6" ht="16.5" customHeight="1">
      <c r="A186" s="130" t="s">
        <v>122</v>
      </c>
      <c r="B186" s="56">
        <v>223</v>
      </c>
      <c r="C186" s="57">
        <f t="shared" si="1"/>
        <v>7545546</v>
      </c>
      <c r="D186" s="38">
        <v>2376400</v>
      </c>
      <c r="E186" s="38">
        <v>2549064</v>
      </c>
      <c r="F186" s="38">
        <v>2620082</v>
      </c>
    </row>
    <row r="187" spans="1:6" ht="16.5" customHeight="1">
      <c r="A187" s="131"/>
      <c r="B187" s="56">
        <v>340</v>
      </c>
      <c r="C187" s="57">
        <f t="shared" si="1"/>
        <v>0</v>
      </c>
      <c r="D187" s="38"/>
      <c r="E187" s="38"/>
      <c r="F187" s="38"/>
    </row>
    <row r="188" spans="1:6" ht="16.5" customHeight="1">
      <c r="A188" s="59" t="s">
        <v>123</v>
      </c>
      <c r="B188" s="56">
        <v>225</v>
      </c>
      <c r="C188" s="57">
        <f t="shared" si="1"/>
        <v>905856</v>
      </c>
      <c r="D188" s="38">
        <v>314432</v>
      </c>
      <c r="E188" s="38">
        <v>295712</v>
      </c>
      <c r="F188" s="38">
        <v>295712</v>
      </c>
    </row>
    <row r="189" spans="1:6" ht="16.5" customHeight="1">
      <c r="A189" s="59" t="s">
        <v>124</v>
      </c>
      <c r="B189" s="56" t="s">
        <v>125</v>
      </c>
      <c r="C189" s="57">
        <f t="shared" si="1"/>
        <v>737160</v>
      </c>
      <c r="D189" s="38">
        <v>100787</v>
      </c>
      <c r="E189" s="38">
        <v>318186</v>
      </c>
      <c r="F189" s="38">
        <v>318187</v>
      </c>
    </row>
    <row r="190" spans="1:6" ht="16.5" customHeight="1">
      <c r="A190" s="28" t="s">
        <v>117</v>
      </c>
      <c r="B190" s="56" t="s">
        <v>126</v>
      </c>
      <c r="C190" s="57">
        <f t="shared" si="1"/>
        <v>39100</v>
      </c>
      <c r="D190" s="38">
        <v>2600</v>
      </c>
      <c r="E190" s="38">
        <v>18250</v>
      </c>
      <c r="F190" s="38">
        <v>18250</v>
      </c>
    </row>
    <row r="191" spans="1:6" ht="16.5" customHeight="1">
      <c r="A191" s="28" t="s">
        <v>127</v>
      </c>
      <c r="B191" s="56">
        <v>290</v>
      </c>
      <c r="C191" s="57">
        <f t="shared" si="1"/>
        <v>3740205</v>
      </c>
      <c r="D191" s="38">
        <v>1246735</v>
      </c>
      <c r="E191" s="38">
        <v>1246735</v>
      </c>
      <c r="F191" s="38">
        <v>1246735</v>
      </c>
    </row>
    <row r="192" spans="1:6" ht="16.5" customHeight="1">
      <c r="A192" s="28" t="s">
        <v>128</v>
      </c>
      <c r="B192" s="56">
        <v>290</v>
      </c>
      <c r="C192" s="57">
        <f t="shared" si="1"/>
        <v>1226343</v>
      </c>
      <c r="D192" s="38">
        <f>1655516-D191</f>
        <v>408781</v>
      </c>
      <c r="E192" s="38">
        <f>1655516-E191</f>
        <v>408781</v>
      </c>
      <c r="F192" s="38">
        <f>1655516-F191</f>
        <v>408781</v>
      </c>
    </row>
    <row r="193" spans="1:6" ht="17.25" customHeight="1">
      <c r="A193" s="28" t="s">
        <v>129</v>
      </c>
      <c r="B193" s="56" t="s">
        <v>130</v>
      </c>
      <c r="C193" s="57">
        <f t="shared" si="1"/>
        <v>66000</v>
      </c>
      <c r="D193" s="38"/>
      <c r="E193" s="38"/>
      <c r="F193" s="38">
        <v>66000</v>
      </c>
    </row>
    <row r="194" spans="1:6" ht="32.25" customHeight="1">
      <c r="A194" s="28" t="s">
        <v>131</v>
      </c>
      <c r="B194" s="56" t="s">
        <v>132</v>
      </c>
      <c r="C194" s="57">
        <f t="shared" si="1"/>
        <v>2322423</v>
      </c>
      <c r="D194" s="38">
        <v>709875</v>
      </c>
      <c r="E194" s="38">
        <v>793102</v>
      </c>
      <c r="F194" s="38">
        <v>819446</v>
      </c>
    </row>
    <row r="195" spans="1:6" ht="23.25" customHeight="1">
      <c r="A195" s="30" t="s">
        <v>133</v>
      </c>
      <c r="B195" s="49" t="s">
        <v>114</v>
      </c>
      <c r="C195" s="41">
        <f t="shared" si="1"/>
        <v>1825607</v>
      </c>
      <c r="D195" s="32">
        <f>D198+D201+D204+D204+D207+D214+D217+D220+D223</f>
        <v>254385</v>
      </c>
      <c r="E195" s="32">
        <f>E198+E201+E204+E204+E207+E214+E217+E220+E223</f>
        <v>1210468</v>
      </c>
      <c r="F195" s="32">
        <f>F198+F201+F204+F204+F207+F214+F217+F220+F223</f>
        <v>360754</v>
      </c>
    </row>
    <row r="196" spans="1:6" ht="15.75" hidden="1">
      <c r="A196" s="28"/>
      <c r="B196" s="60"/>
      <c r="C196" s="57"/>
      <c r="D196" s="29"/>
      <c r="E196" s="29"/>
      <c r="F196" s="29"/>
    </row>
    <row r="197" spans="1:6" ht="15.75" hidden="1">
      <c r="A197" s="28"/>
      <c r="B197" s="60"/>
      <c r="C197" s="57">
        <f>D197+E197+F197</f>
        <v>0</v>
      </c>
      <c r="D197" s="29"/>
      <c r="E197" s="29"/>
      <c r="F197" s="29"/>
    </row>
    <row r="198" spans="1:6" ht="132" customHeight="1">
      <c r="A198" s="61" t="s">
        <v>134</v>
      </c>
      <c r="B198" s="62"/>
      <c r="C198" s="63">
        <f>D198+E198+F198</f>
        <v>700000</v>
      </c>
      <c r="D198" s="64">
        <f>SUM(D199:D200)</f>
        <v>0</v>
      </c>
      <c r="E198" s="64">
        <f>SUM(E199:E200)</f>
        <v>700000</v>
      </c>
      <c r="F198" s="64">
        <f>SUM(F199:F200)</f>
        <v>0</v>
      </c>
    </row>
    <row r="199" spans="1:6" ht="15.75">
      <c r="A199" s="65"/>
      <c r="B199" s="66" t="s">
        <v>135</v>
      </c>
      <c r="C199" s="67">
        <f>D199+E199+F199</f>
        <v>700000</v>
      </c>
      <c r="D199" s="68"/>
      <c r="E199" s="68">
        <v>700000</v>
      </c>
      <c r="F199" s="68"/>
    </row>
    <row r="200" spans="1:6" ht="15.75">
      <c r="A200" s="69"/>
      <c r="B200" s="66"/>
      <c r="C200" s="67" t="s">
        <v>136</v>
      </c>
      <c r="D200" s="68"/>
      <c r="E200" s="68"/>
      <c r="F200" s="68"/>
    </row>
    <row r="201" spans="1:6" ht="107.25" customHeight="1">
      <c r="A201" s="70" t="s">
        <v>137</v>
      </c>
      <c r="B201" s="71"/>
      <c r="C201" s="72">
        <f>D201+E201+F201</f>
        <v>44058</v>
      </c>
      <c r="D201" s="73">
        <f>SUM(D202:D203)</f>
        <v>6360</v>
      </c>
      <c r="E201" s="73">
        <f>SUM(E202:E203)</f>
        <v>10479</v>
      </c>
      <c r="F201" s="73">
        <f>SUM(F202:F203)</f>
        <v>27219</v>
      </c>
    </row>
    <row r="202" spans="1:6" ht="15.75">
      <c r="A202" s="74"/>
      <c r="B202" s="78" t="s">
        <v>135</v>
      </c>
      <c r="C202" s="75">
        <f>D202+E202+F202</f>
        <v>44058</v>
      </c>
      <c r="D202" s="76">
        <v>6360</v>
      </c>
      <c r="E202" s="76">
        <v>10479</v>
      </c>
      <c r="F202" s="76">
        <v>27219</v>
      </c>
    </row>
    <row r="203" spans="1:6" ht="15.75">
      <c r="A203" s="77"/>
      <c r="B203" s="78"/>
      <c r="C203" s="75">
        <f>D203+E203+F203</f>
        <v>0</v>
      </c>
      <c r="D203" s="76"/>
      <c r="E203" s="76"/>
      <c r="F203" s="76"/>
    </row>
    <row r="204" spans="1:6" ht="87" customHeight="1">
      <c r="A204" s="61" t="s">
        <v>138</v>
      </c>
      <c r="B204" s="62"/>
      <c r="C204" s="64">
        <f>SUM(C205:C205)</f>
        <v>0</v>
      </c>
      <c r="D204" s="64">
        <f>SUM(D205:D206)</f>
        <v>0</v>
      </c>
      <c r="E204" s="64">
        <f>SUM(E205:E206)</f>
        <v>0</v>
      </c>
      <c r="F204" s="64">
        <f>SUM(F205:F206)</f>
        <v>0</v>
      </c>
    </row>
    <row r="205" spans="1:6" ht="15.75">
      <c r="A205" s="65"/>
      <c r="B205" s="66"/>
      <c r="C205" s="67">
        <f t="shared" ref="C205:C268" si="2">D205+E205+F205</f>
        <v>0</v>
      </c>
      <c r="D205" s="68"/>
      <c r="E205" s="68"/>
      <c r="F205" s="68"/>
    </row>
    <row r="206" spans="1:6" ht="15.75">
      <c r="A206" s="65"/>
      <c r="B206" s="66"/>
      <c r="C206" s="67">
        <f t="shared" si="2"/>
        <v>0</v>
      </c>
      <c r="D206" s="68"/>
      <c r="E206" s="68"/>
      <c r="F206" s="68"/>
    </row>
    <row r="207" spans="1:6" ht="100.5" customHeight="1">
      <c r="A207" s="70" t="s">
        <v>139</v>
      </c>
      <c r="B207" s="71"/>
      <c r="C207" s="72">
        <f t="shared" si="2"/>
        <v>1081549</v>
      </c>
      <c r="D207" s="73">
        <f>SUM(D208:D213)</f>
        <v>248025</v>
      </c>
      <c r="E207" s="73">
        <f>SUM(E208:E213)</f>
        <v>499989</v>
      </c>
      <c r="F207" s="73">
        <f>SUM(F208:F213)</f>
        <v>333535</v>
      </c>
    </row>
    <row r="208" spans="1:6" ht="15.75">
      <c r="A208" s="77"/>
      <c r="B208" s="78" t="s">
        <v>140</v>
      </c>
      <c r="C208" s="75">
        <f t="shared" si="2"/>
        <v>345600</v>
      </c>
      <c r="D208" s="76">
        <v>115200</v>
      </c>
      <c r="E208" s="76">
        <v>153600</v>
      </c>
      <c r="F208" s="76">
        <v>76800</v>
      </c>
    </row>
    <row r="209" spans="1:7" ht="15.75">
      <c r="A209" s="74"/>
      <c r="B209" s="79" t="s">
        <v>166</v>
      </c>
      <c r="C209" s="75">
        <f t="shared" si="2"/>
        <v>104374</v>
      </c>
      <c r="D209" s="76">
        <v>34790</v>
      </c>
      <c r="E209" s="76">
        <v>46389</v>
      </c>
      <c r="F209" s="76">
        <v>23195</v>
      </c>
    </row>
    <row r="210" spans="1:7" ht="15.75">
      <c r="A210" s="74"/>
      <c r="B210" s="79" t="s">
        <v>125</v>
      </c>
      <c r="C210" s="75">
        <f t="shared" si="2"/>
        <v>0</v>
      </c>
      <c r="D210" s="76"/>
      <c r="E210" s="76"/>
      <c r="F210" s="76"/>
    </row>
    <row r="211" spans="1:7" ht="15.75">
      <c r="A211" s="74"/>
      <c r="B211" s="79" t="s">
        <v>126</v>
      </c>
      <c r="C211" s="75">
        <f t="shared" si="2"/>
        <v>0</v>
      </c>
      <c r="D211" s="76"/>
      <c r="E211" s="76"/>
      <c r="F211" s="76"/>
    </row>
    <row r="212" spans="1:7" ht="15.75">
      <c r="A212" s="74"/>
      <c r="B212" s="79" t="s">
        <v>130</v>
      </c>
      <c r="C212" s="75">
        <f t="shared" si="2"/>
        <v>200000</v>
      </c>
      <c r="D212" s="76">
        <v>50000</v>
      </c>
      <c r="E212" s="76">
        <v>150000</v>
      </c>
      <c r="F212" s="76"/>
    </row>
    <row r="213" spans="1:7" ht="15.75">
      <c r="A213" s="74"/>
      <c r="B213" s="79" t="s">
        <v>132</v>
      </c>
      <c r="C213" s="75">
        <f t="shared" si="2"/>
        <v>431575</v>
      </c>
      <c r="D213" s="76">
        <v>48035</v>
      </c>
      <c r="E213" s="76">
        <v>150000</v>
      </c>
      <c r="F213" s="76">
        <v>233540</v>
      </c>
    </row>
    <row r="214" spans="1:7" s="80" customFormat="1" ht="68.25" customHeight="1">
      <c r="A214" s="61" t="s">
        <v>141</v>
      </c>
      <c r="B214" s="62"/>
      <c r="C214" s="63">
        <f t="shared" si="2"/>
        <v>0</v>
      </c>
      <c r="D214" s="64">
        <f>SUM(D215:D216)</f>
        <v>0</v>
      </c>
      <c r="E214" s="64">
        <f>SUM(E215:E216)</f>
        <v>0</v>
      </c>
      <c r="F214" s="64">
        <f>SUM(F215:F216)</f>
        <v>0</v>
      </c>
      <c r="G214" s="118"/>
    </row>
    <row r="215" spans="1:7" s="80" customFormat="1" ht="15.75">
      <c r="A215" s="69"/>
      <c r="B215" s="81"/>
      <c r="C215" s="67">
        <f t="shared" si="2"/>
        <v>0</v>
      </c>
      <c r="D215" s="68"/>
      <c r="E215" s="68"/>
      <c r="F215" s="68"/>
      <c r="G215" s="118"/>
    </row>
    <row r="216" spans="1:7" s="80" customFormat="1" ht="15.75">
      <c r="A216" s="65"/>
      <c r="B216" s="66"/>
      <c r="C216" s="67">
        <f t="shared" si="2"/>
        <v>0</v>
      </c>
      <c r="D216" s="68"/>
      <c r="E216" s="68"/>
      <c r="F216" s="68"/>
      <c r="G216" s="118"/>
    </row>
    <row r="217" spans="1:7" ht="36" customHeight="1">
      <c r="A217" s="70" t="s">
        <v>142</v>
      </c>
      <c r="B217" s="71"/>
      <c r="C217" s="72">
        <f t="shared" si="2"/>
        <v>0</v>
      </c>
      <c r="D217" s="73">
        <f>SUM(D218:D219)</f>
        <v>0</v>
      </c>
      <c r="E217" s="73">
        <f>SUM(E218:E219)</f>
        <v>0</v>
      </c>
      <c r="F217" s="73">
        <f>SUM(F218:F219)</f>
        <v>0</v>
      </c>
    </row>
    <row r="218" spans="1:7" ht="15.75">
      <c r="A218" s="65"/>
      <c r="B218" s="66" t="s">
        <v>140</v>
      </c>
      <c r="C218" s="67">
        <f t="shared" si="2"/>
        <v>0</v>
      </c>
      <c r="D218" s="68"/>
      <c r="E218" s="68"/>
      <c r="F218" s="68"/>
    </row>
    <row r="219" spans="1:7" ht="15.75">
      <c r="A219" s="65"/>
      <c r="B219" s="66" t="s">
        <v>166</v>
      </c>
      <c r="C219" s="67">
        <f t="shared" si="2"/>
        <v>0</v>
      </c>
      <c r="D219" s="68"/>
      <c r="E219" s="68"/>
      <c r="F219" s="68"/>
    </row>
    <row r="220" spans="1:7" ht="15.75">
      <c r="A220" s="82"/>
      <c r="B220" s="83"/>
      <c r="C220" s="84">
        <f t="shared" si="2"/>
        <v>0</v>
      </c>
      <c r="D220" s="85">
        <f>SUM(D221:D222)</f>
        <v>0</v>
      </c>
      <c r="E220" s="85">
        <f>SUM(E221:E222)</f>
        <v>0</v>
      </c>
      <c r="F220" s="85">
        <f>SUM(F221:F222)</f>
        <v>0</v>
      </c>
    </row>
    <row r="221" spans="1:7" ht="15.75">
      <c r="A221" s="65"/>
      <c r="B221" s="66"/>
      <c r="C221" s="67">
        <f t="shared" si="2"/>
        <v>0</v>
      </c>
      <c r="D221" s="68"/>
      <c r="E221" s="68"/>
      <c r="F221" s="68"/>
    </row>
    <row r="222" spans="1:7" ht="15.75">
      <c r="A222" s="65"/>
      <c r="B222" s="66"/>
      <c r="C222" s="67">
        <f t="shared" si="2"/>
        <v>0</v>
      </c>
      <c r="D222" s="68"/>
      <c r="E222" s="68"/>
      <c r="F222" s="68"/>
    </row>
    <row r="223" spans="1:7" ht="15.75">
      <c r="A223" s="82"/>
      <c r="B223" s="83"/>
      <c r="C223" s="84">
        <f t="shared" si="2"/>
        <v>0</v>
      </c>
      <c r="D223" s="85">
        <f>SUM(D224:D225)</f>
        <v>0</v>
      </c>
      <c r="E223" s="85">
        <f>SUM(E224:E225)</f>
        <v>0</v>
      </c>
      <c r="F223" s="85">
        <f>SUM(F224:F225)</f>
        <v>0</v>
      </c>
    </row>
    <row r="224" spans="1:7" ht="15.75">
      <c r="A224" s="65"/>
      <c r="B224" s="66"/>
      <c r="C224" s="67">
        <f t="shared" si="2"/>
        <v>0</v>
      </c>
      <c r="D224" s="68"/>
      <c r="E224" s="68"/>
      <c r="F224" s="68"/>
    </row>
    <row r="225" spans="1:6" ht="15.75">
      <c r="A225" s="65"/>
      <c r="B225" s="66"/>
      <c r="C225" s="67">
        <f t="shared" si="2"/>
        <v>0</v>
      </c>
      <c r="D225" s="68"/>
      <c r="E225" s="68"/>
      <c r="F225" s="68"/>
    </row>
    <row r="226" spans="1:6" ht="33.75" customHeight="1">
      <c r="A226" s="30" t="s">
        <v>143</v>
      </c>
      <c r="B226" s="49" t="s">
        <v>114</v>
      </c>
      <c r="C226" s="86">
        <f t="shared" si="2"/>
        <v>8000576</v>
      </c>
      <c r="D226" s="87">
        <f>D227+D247</f>
        <v>2637798</v>
      </c>
      <c r="E226" s="87">
        <f t="shared" ref="E226:F226" si="3">E227+E247</f>
        <v>2674004</v>
      </c>
      <c r="F226" s="87">
        <f t="shared" si="3"/>
        <v>2688774</v>
      </c>
    </row>
    <row r="227" spans="1:6" ht="101.25" customHeight="1">
      <c r="A227" s="30" t="s">
        <v>167</v>
      </c>
      <c r="B227" s="49" t="s">
        <v>114</v>
      </c>
      <c r="C227" s="86">
        <f t="shared" si="2"/>
        <v>1485152</v>
      </c>
      <c r="D227" s="87">
        <v>465990</v>
      </c>
      <c r="E227" s="87">
        <v>502196</v>
      </c>
      <c r="F227" s="87">
        <v>516966</v>
      </c>
    </row>
    <row r="228" spans="1:6" ht="33.75" customHeight="1">
      <c r="A228" s="88" t="s">
        <v>144</v>
      </c>
      <c r="B228" s="89">
        <v>210</v>
      </c>
      <c r="C228" s="90">
        <f t="shared" si="2"/>
        <v>0</v>
      </c>
      <c r="D228" s="91">
        <f>D229+D230+D231</f>
        <v>0</v>
      </c>
      <c r="E228" s="91">
        <f>E229+E230+E231</f>
        <v>0</v>
      </c>
      <c r="F228" s="91">
        <f>F229+F230+F231</f>
        <v>0</v>
      </c>
    </row>
    <row r="229" spans="1:6" ht="17.25" customHeight="1">
      <c r="A229" s="28" t="s">
        <v>116</v>
      </c>
      <c r="B229" s="56">
        <v>211</v>
      </c>
      <c r="C229" s="92">
        <f t="shared" si="2"/>
        <v>0</v>
      </c>
      <c r="D229" s="38"/>
      <c r="E229" s="38"/>
      <c r="F229" s="38"/>
    </row>
    <row r="230" spans="1:6" ht="17.25" customHeight="1">
      <c r="A230" s="28" t="s">
        <v>117</v>
      </c>
      <c r="B230" s="56">
        <v>212</v>
      </c>
      <c r="C230" s="92">
        <f t="shared" si="2"/>
        <v>0</v>
      </c>
      <c r="D230" s="38"/>
      <c r="E230" s="38"/>
      <c r="F230" s="38"/>
    </row>
    <row r="231" spans="1:6" ht="17.25" customHeight="1">
      <c r="A231" s="28" t="s">
        <v>118</v>
      </c>
      <c r="B231" s="56">
        <v>213</v>
      </c>
      <c r="C231" s="92">
        <f t="shared" si="2"/>
        <v>0</v>
      </c>
      <c r="D231" s="38"/>
      <c r="E231" s="38"/>
      <c r="F231" s="38"/>
    </row>
    <row r="232" spans="1:6" ht="17.25" customHeight="1">
      <c r="A232" s="88" t="s">
        <v>145</v>
      </c>
      <c r="B232" s="89">
        <v>220</v>
      </c>
      <c r="C232" s="90">
        <f t="shared" si="2"/>
        <v>14770</v>
      </c>
      <c r="D232" s="91">
        <f>D233+D234+D236+D237+D238</f>
        <v>4670</v>
      </c>
      <c r="E232" s="91">
        <f>E233+E234+E236+E237+E238</f>
        <v>4927</v>
      </c>
      <c r="F232" s="91">
        <f>F233+F234+F236+F237+F238</f>
        <v>5173</v>
      </c>
    </row>
    <row r="233" spans="1:6" ht="17.25" customHeight="1">
      <c r="A233" s="28" t="s">
        <v>119</v>
      </c>
      <c r="B233" s="56">
        <v>221</v>
      </c>
      <c r="C233" s="92">
        <f t="shared" si="2"/>
        <v>0</v>
      </c>
      <c r="D233" s="93"/>
      <c r="E233" s="93"/>
      <c r="F233" s="93"/>
    </row>
    <row r="234" spans="1:6" ht="17.25" customHeight="1">
      <c r="A234" s="28" t="s">
        <v>120</v>
      </c>
      <c r="B234" s="56">
        <v>222</v>
      </c>
      <c r="C234" s="92">
        <f t="shared" si="2"/>
        <v>0</v>
      </c>
      <c r="D234" s="93"/>
      <c r="E234" s="93"/>
      <c r="F234" s="93"/>
    </row>
    <row r="235" spans="1:6" ht="17.25" customHeight="1">
      <c r="A235" s="28" t="s">
        <v>122</v>
      </c>
      <c r="B235" s="56" t="s">
        <v>172</v>
      </c>
      <c r="C235" s="92">
        <f t="shared" si="2"/>
        <v>0</v>
      </c>
      <c r="D235" s="93"/>
      <c r="E235" s="93"/>
      <c r="F235" s="93"/>
    </row>
    <row r="236" spans="1:6" ht="32.25" customHeight="1">
      <c r="A236" s="28" t="s">
        <v>146</v>
      </c>
      <c r="B236" s="56">
        <v>224</v>
      </c>
      <c r="C236" s="92">
        <f t="shared" si="2"/>
        <v>0</v>
      </c>
      <c r="D236" s="93"/>
      <c r="E236" s="93"/>
      <c r="F236" s="93"/>
    </row>
    <row r="237" spans="1:6" ht="18" customHeight="1">
      <c r="A237" s="28" t="s">
        <v>123</v>
      </c>
      <c r="B237" s="56">
        <v>225</v>
      </c>
      <c r="C237" s="92">
        <f t="shared" si="2"/>
        <v>0</v>
      </c>
      <c r="D237" s="93"/>
      <c r="E237" s="93"/>
      <c r="F237" s="93"/>
    </row>
    <row r="238" spans="1:6" ht="18" customHeight="1">
      <c r="A238" s="28" t="s">
        <v>124</v>
      </c>
      <c r="B238" s="56">
        <v>226</v>
      </c>
      <c r="C238" s="92">
        <f t="shared" si="2"/>
        <v>14770</v>
      </c>
      <c r="D238" s="93">
        <v>4670</v>
      </c>
      <c r="E238" s="93">
        <v>4927</v>
      </c>
      <c r="F238" s="93">
        <v>5173</v>
      </c>
    </row>
    <row r="239" spans="1:6" ht="18" customHeight="1">
      <c r="A239" s="88" t="s">
        <v>145</v>
      </c>
      <c r="B239" s="89">
        <v>260</v>
      </c>
      <c r="C239" s="90">
        <f t="shared" si="2"/>
        <v>1470382</v>
      </c>
      <c r="D239" s="91">
        <f>D240</f>
        <v>461320</v>
      </c>
      <c r="E239" s="91">
        <f>E240</f>
        <v>497269</v>
      </c>
      <c r="F239" s="91">
        <f>F240</f>
        <v>511793</v>
      </c>
    </row>
    <row r="240" spans="1:6" ht="18" customHeight="1">
      <c r="A240" s="28" t="s">
        <v>147</v>
      </c>
      <c r="B240" s="56">
        <v>262</v>
      </c>
      <c r="C240" s="92">
        <f t="shared" si="2"/>
        <v>1470382</v>
      </c>
      <c r="D240" s="38">
        <v>461320</v>
      </c>
      <c r="E240" s="38">
        <v>497269</v>
      </c>
      <c r="F240" s="38">
        <v>511793</v>
      </c>
    </row>
    <row r="241" spans="1:6" ht="18" customHeight="1">
      <c r="A241" s="88" t="s">
        <v>148</v>
      </c>
      <c r="B241" s="89">
        <v>290</v>
      </c>
      <c r="C241" s="90">
        <f t="shared" si="2"/>
        <v>0</v>
      </c>
      <c r="D241" s="94"/>
      <c r="E241" s="94"/>
      <c r="F241" s="94"/>
    </row>
    <row r="242" spans="1:6" ht="18" customHeight="1">
      <c r="A242" s="88" t="s">
        <v>149</v>
      </c>
      <c r="B242" s="89">
        <v>300</v>
      </c>
      <c r="C242" s="90">
        <f t="shared" si="2"/>
        <v>0</v>
      </c>
      <c r="D242" s="91">
        <f>D243+D244</f>
        <v>0</v>
      </c>
      <c r="E242" s="91">
        <f>E243+E244</f>
        <v>0</v>
      </c>
      <c r="F242" s="91">
        <f>F243+F244</f>
        <v>0</v>
      </c>
    </row>
    <row r="243" spans="1:6" ht="18" customHeight="1">
      <c r="A243" s="28" t="s">
        <v>129</v>
      </c>
      <c r="B243" s="56">
        <v>310</v>
      </c>
      <c r="C243" s="92">
        <f t="shared" si="2"/>
        <v>0</v>
      </c>
      <c r="D243" s="38"/>
      <c r="E243" s="38"/>
      <c r="F243" s="38"/>
    </row>
    <row r="244" spans="1:6" ht="33" customHeight="1">
      <c r="A244" s="28" t="s">
        <v>131</v>
      </c>
      <c r="B244" s="56">
        <v>340</v>
      </c>
      <c r="C244" s="92">
        <f t="shared" si="2"/>
        <v>0</v>
      </c>
      <c r="D244" s="38"/>
      <c r="E244" s="38"/>
      <c r="F244" s="38"/>
    </row>
    <row r="245" spans="1:6" ht="15.75" hidden="1">
      <c r="A245" s="95" t="s">
        <v>150</v>
      </c>
      <c r="B245" s="56" t="s">
        <v>114</v>
      </c>
      <c r="C245" s="92" t="e">
        <f t="shared" si="2"/>
        <v>#VALUE!</v>
      </c>
      <c r="D245" s="56" t="s">
        <v>114</v>
      </c>
      <c r="E245" s="56" t="s">
        <v>114</v>
      </c>
      <c r="F245" s="56" t="s">
        <v>114</v>
      </c>
    </row>
    <row r="246" spans="1:6" ht="15.75" hidden="1">
      <c r="A246" s="28" t="s">
        <v>151</v>
      </c>
      <c r="B246" s="56" t="s">
        <v>114</v>
      </c>
      <c r="C246" s="92">
        <f t="shared" si="2"/>
        <v>0</v>
      </c>
      <c r="D246" s="48">
        <v>0</v>
      </c>
      <c r="E246" s="48">
        <v>0</v>
      </c>
      <c r="F246" s="48">
        <v>0</v>
      </c>
    </row>
    <row r="247" spans="1:6" ht="51.75" customHeight="1">
      <c r="A247" s="30" t="s">
        <v>168</v>
      </c>
      <c r="B247" s="49" t="s">
        <v>114</v>
      </c>
      <c r="C247" s="86">
        <f t="shared" ref="C247:C263" si="4">D247+E247+F247</f>
        <v>6515424</v>
      </c>
      <c r="D247" s="87">
        <v>2171808</v>
      </c>
      <c r="E247" s="87">
        <v>2171808</v>
      </c>
      <c r="F247" s="87">
        <v>2171808</v>
      </c>
    </row>
    <row r="248" spans="1:6" ht="18" customHeight="1">
      <c r="A248" s="88" t="s">
        <v>144</v>
      </c>
      <c r="B248" s="89">
        <v>210</v>
      </c>
      <c r="C248" s="90">
        <f t="shared" si="4"/>
        <v>0</v>
      </c>
      <c r="D248" s="91">
        <f>D249+D250+D251</f>
        <v>0</v>
      </c>
      <c r="E248" s="91">
        <f>E249+E250+E251</f>
        <v>0</v>
      </c>
      <c r="F248" s="91">
        <f>F249+F250+F251</f>
        <v>0</v>
      </c>
    </row>
    <row r="249" spans="1:6" ht="18" customHeight="1">
      <c r="A249" s="28" t="s">
        <v>116</v>
      </c>
      <c r="B249" s="56">
        <v>211</v>
      </c>
      <c r="C249" s="92">
        <f t="shared" si="4"/>
        <v>0</v>
      </c>
      <c r="D249" s="38"/>
      <c r="E249" s="38"/>
      <c r="F249" s="38"/>
    </row>
    <row r="250" spans="1:6" ht="18" customHeight="1">
      <c r="A250" s="28" t="s">
        <v>117</v>
      </c>
      <c r="B250" s="56">
        <v>212</v>
      </c>
      <c r="C250" s="92">
        <f t="shared" si="4"/>
        <v>0</v>
      </c>
      <c r="D250" s="38"/>
      <c r="E250" s="38"/>
      <c r="F250" s="38"/>
    </row>
    <row r="251" spans="1:6" ht="18" customHeight="1">
      <c r="A251" s="28" t="s">
        <v>118</v>
      </c>
      <c r="B251" s="56">
        <v>213</v>
      </c>
      <c r="C251" s="92">
        <f t="shared" si="4"/>
        <v>0</v>
      </c>
      <c r="D251" s="38"/>
      <c r="E251" s="38"/>
      <c r="F251" s="38"/>
    </row>
    <row r="252" spans="1:6" ht="18" customHeight="1">
      <c r="A252" s="88" t="s">
        <v>145</v>
      </c>
      <c r="B252" s="89">
        <v>220</v>
      </c>
      <c r="C252" s="90">
        <f t="shared" si="4"/>
        <v>0</v>
      </c>
      <c r="D252" s="91">
        <f>D253+D254+D255+D256+D257</f>
        <v>0</v>
      </c>
      <c r="E252" s="91">
        <f>E253+E254+E255+E256+E257</f>
        <v>0</v>
      </c>
      <c r="F252" s="91">
        <f>F253+F254+F255+F256+F257</f>
        <v>0</v>
      </c>
    </row>
    <row r="253" spans="1:6" ht="18" customHeight="1">
      <c r="A253" s="28" t="s">
        <v>119</v>
      </c>
      <c r="B253" s="56">
        <v>221</v>
      </c>
      <c r="C253" s="92">
        <f t="shared" si="4"/>
        <v>0</v>
      </c>
      <c r="D253" s="93"/>
      <c r="E253" s="93"/>
      <c r="F253" s="93"/>
    </row>
    <row r="254" spans="1:6" ht="18" customHeight="1">
      <c r="A254" s="28" t="s">
        <v>120</v>
      </c>
      <c r="B254" s="56">
        <v>222</v>
      </c>
      <c r="C254" s="92">
        <f t="shared" si="4"/>
        <v>0</v>
      </c>
      <c r="D254" s="93"/>
      <c r="E254" s="93"/>
      <c r="F254" s="93"/>
    </row>
    <row r="255" spans="1:6" ht="18" customHeight="1">
      <c r="A255" s="28" t="s">
        <v>146</v>
      </c>
      <c r="B255" s="56">
        <v>224</v>
      </c>
      <c r="C255" s="92">
        <f t="shared" si="4"/>
        <v>0</v>
      </c>
      <c r="D255" s="93"/>
      <c r="E255" s="93"/>
      <c r="F255" s="93"/>
    </row>
    <row r="256" spans="1:6" ht="18" customHeight="1">
      <c r="A256" s="28" t="s">
        <v>123</v>
      </c>
      <c r="B256" s="56">
        <v>225</v>
      </c>
      <c r="C256" s="92">
        <f t="shared" si="4"/>
        <v>0</v>
      </c>
      <c r="D256" s="93"/>
      <c r="E256" s="93"/>
      <c r="F256" s="93"/>
    </row>
    <row r="257" spans="1:6" ht="18" customHeight="1">
      <c r="A257" s="28" t="s">
        <v>124</v>
      </c>
      <c r="B257" s="56">
        <v>226</v>
      </c>
      <c r="C257" s="92">
        <f t="shared" si="4"/>
        <v>0</v>
      </c>
      <c r="D257" s="93"/>
      <c r="E257" s="93"/>
      <c r="F257" s="93"/>
    </row>
    <row r="258" spans="1:6" ht="18" customHeight="1">
      <c r="A258" s="88" t="s">
        <v>145</v>
      </c>
      <c r="B258" s="89">
        <v>260</v>
      </c>
      <c r="C258" s="90">
        <f t="shared" si="4"/>
        <v>0</v>
      </c>
      <c r="D258" s="91">
        <f>D259</f>
        <v>0</v>
      </c>
      <c r="E258" s="91">
        <f>E259</f>
        <v>0</v>
      </c>
      <c r="F258" s="91">
        <f>F259</f>
        <v>0</v>
      </c>
    </row>
    <row r="259" spans="1:6" ht="18" customHeight="1">
      <c r="A259" s="28" t="s">
        <v>147</v>
      </c>
      <c r="B259" s="56">
        <v>262</v>
      </c>
      <c r="C259" s="92">
        <f t="shared" si="4"/>
        <v>0</v>
      </c>
      <c r="D259" s="38"/>
      <c r="E259" s="38"/>
      <c r="F259" s="38"/>
    </row>
    <row r="260" spans="1:6" ht="18" customHeight="1">
      <c r="A260" s="88" t="s">
        <v>148</v>
      </c>
      <c r="B260" s="89">
        <v>290</v>
      </c>
      <c r="C260" s="90">
        <f t="shared" si="4"/>
        <v>0</v>
      </c>
      <c r="D260" s="94"/>
      <c r="E260" s="94"/>
      <c r="F260" s="94"/>
    </row>
    <row r="261" spans="1:6" ht="18" customHeight="1">
      <c r="A261" s="88" t="s">
        <v>149</v>
      </c>
      <c r="B261" s="89">
        <v>300</v>
      </c>
      <c r="C261" s="90">
        <f t="shared" si="4"/>
        <v>6515424</v>
      </c>
      <c r="D261" s="91">
        <f>D262+D263</f>
        <v>2171808</v>
      </c>
      <c r="E261" s="91">
        <f>E262+E263</f>
        <v>2171808</v>
      </c>
      <c r="F261" s="91">
        <f>F262+F263</f>
        <v>2171808</v>
      </c>
    </row>
    <row r="262" spans="1:6" ht="18" customHeight="1">
      <c r="A262" s="28" t="s">
        <v>129</v>
      </c>
      <c r="B262" s="56">
        <v>310</v>
      </c>
      <c r="C262" s="92">
        <f t="shared" si="4"/>
        <v>272274</v>
      </c>
      <c r="D262" s="38">
        <v>90758</v>
      </c>
      <c r="E262" s="38">
        <v>90758</v>
      </c>
      <c r="F262" s="38">
        <v>90758</v>
      </c>
    </row>
    <row r="263" spans="1:6" ht="18" customHeight="1">
      <c r="A263" s="28" t="s">
        <v>131</v>
      </c>
      <c r="B263" s="56">
        <v>340</v>
      </c>
      <c r="C263" s="92">
        <f t="shared" si="4"/>
        <v>6243150</v>
      </c>
      <c r="D263" s="38">
        <v>2081050</v>
      </c>
      <c r="E263" s="38">
        <v>2081050</v>
      </c>
      <c r="F263" s="38">
        <v>2081050</v>
      </c>
    </row>
    <row r="264" spans="1:6" ht="15.75">
      <c r="A264" s="96" t="s">
        <v>152</v>
      </c>
      <c r="B264" s="97" t="s">
        <v>114</v>
      </c>
      <c r="C264" s="98">
        <f>D264+E264+F264</f>
        <v>48253370</v>
      </c>
      <c r="D264" s="98">
        <f>D266+D267+D268+D270+D271+D273+D274+D275+D277+D278+D280+D281+D282</f>
        <v>15472093</v>
      </c>
      <c r="E264" s="98">
        <f>E266+E267+E268+E270+E271+E273+E274+E275+E277+E278+E280+E281+E282</f>
        <v>16761938</v>
      </c>
      <c r="F264" s="98">
        <f>F266+F267+F268+F270+F271+F273+F274+F275+F277+F278+F280+F281+F282</f>
        <v>16019339</v>
      </c>
    </row>
    <row r="265" spans="1:6" ht="32.25" customHeight="1">
      <c r="A265" s="88" t="s">
        <v>144</v>
      </c>
      <c r="B265" s="89">
        <v>210</v>
      </c>
      <c r="C265" s="91">
        <f t="shared" si="2"/>
        <v>29321022</v>
      </c>
      <c r="D265" s="91">
        <f>D266+D267+D268</f>
        <v>9773674</v>
      </c>
      <c r="E265" s="91">
        <f>E266+E267+E268</f>
        <v>9773674</v>
      </c>
      <c r="F265" s="91">
        <f>F266+F267+F268</f>
        <v>9773674</v>
      </c>
    </row>
    <row r="266" spans="1:6" ht="18" customHeight="1">
      <c r="A266" s="99" t="s">
        <v>116</v>
      </c>
      <c r="B266" s="53">
        <v>211</v>
      </c>
      <c r="C266" s="100">
        <f t="shared" si="2"/>
        <v>22445331</v>
      </c>
      <c r="D266" s="101">
        <f t="shared" ref="D266:F268" si="5">D229+D181</f>
        <v>7481777</v>
      </c>
      <c r="E266" s="101">
        <f t="shared" si="5"/>
        <v>7481777</v>
      </c>
      <c r="F266" s="101">
        <f t="shared" si="5"/>
        <v>7481777</v>
      </c>
    </row>
    <row r="267" spans="1:6" ht="18" customHeight="1">
      <c r="A267" s="99" t="s">
        <v>117</v>
      </c>
      <c r="B267" s="53">
        <v>212</v>
      </c>
      <c r="C267" s="100">
        <f t="shared" si="2"/>
        <v>97200</v>
      </c>
      <c r="D267" s="101">
        <f t="shared" si="5"/>
        <v>32400</v>
      </c>
      <c r="E267" s="101">
        <f t="shared" si="5"/>
        <v>32400</v>
      </c>
      <c r="F267" s="101">
        <f t="shared" si="5"/>
        <v>32400</v>
      </c>
    </row>
    <row r="268" spans="1:6" ht="18" customHeight="1">
      <c r="A268" s="99" t="s">
        <v>118</v>
      </c>
      <c r="B268" s="53">
        <v>213</v>
      </c>
      <c r="C268" s="100">
        <f t="shared" si="2"/>
        <v>6778491</v>
      </c>
      <c r="D268" s="101">
        <f t="shared" si="5"/>
        <v>2259497</v>
      </c>
      <c r="E268" s="101">
        <f t="shared" si="5"/>
        <v>2259497</v>
      </c>
      <c r="F268" s="101">
        <f t="shared" si="5"/>
        <v>2259497</v>
      </c>
    </row>
    <row r="269" spans="1:6" ht="18" customHeight="1">
      <c r="A269" s="88" t="s">
        <v>145</v>
      </c>
      <c r="B269" s="89">
        <v>220</v>
      </c>
      <c r="C269" s="91">
        <v>0</v>
      </c>
      <c r="D269" s="91">
        <v>0</v>
      </c>
      <c r="E269" s="91">
        <v>0</v>
      </c>
      <c r="F269" s="91">
        <v>0</v>
      </c>
    </row>
    <row r="270" spans="1:6" ht="18" customHeight="1">
      <c r="A270" s="99" t="s">
        <v>119</v>
      </c>
      <c r="B270" s="53">
        <v>221</v>
      </c>
      <c r="C270" s="100">
        <f t="shared" ref="C270:C275" si="6">D270+E270+F270</f>
        <v>69078</v>
      </c>
      <c r="D270" s="101">
        <f>D184+D233</f>
        <v>23026</v>
      </c>
      <c r="E270" s="101">
        <f>E184+E233</f>
        <v>23026</v>
      </c>
      <c r="F270" s="101">
        <f>F184+F233</f>
        <v>23026</v>
      </c>
    </row>
    <row r="271" spans="1:6" ht="18" customHeight="1">
      <c r="A271" s="99" t="s">
        <v>120</v>
      </c>
      <c r="B271" s="53">
        <v>222</v>
      </c>
      <c r="C271" s="100">
        <f t="shared" si="6"/>
        <v>0</v>
      </c>
      <c r="D271" s="101">
        <f>D234+D185</f>
        <v>0</v>
      </c>
      <c r="E271" s="101">
        <f>E234+E185</f>
        <v>0</v>
      </c>
      <c r="F271" s="101">
        <f>F234+F185</f>
        <v>0</v>
      </c>
    </row>
    <row r="272" spans="1:6" ht="18" customHeight="1">
      <c r="A272" s="99" t="s">
        <v>122</v>
      </c>
      <c r="B272" s="53" t="s">
        <v>172</v>
      </c>
      <c r="C272" s="100">
        <f t="shared" si="6"/>
        <v>7545546</v>
      </c>
      <c r="D272" s="101">
        <f>D186+D235</f>
        <v>2376400</v>
      </c>
      <c r="E272" s="101">
        <f t="shared" ref="E272:F272" si="7">E186+E235</f>
        <v>2549064</v>
      </c>
      <c r="F272" s="101">
        <f t="shared" si="7"/>
        <v>2620082</v>
      </c>
    </row>
    <row r="273" spans="1:6" ht="18" customHeight="1">
      <c r="A273" s="99" t="s">
        <v>146</v>
      </c>
      <c r="B273" s="53">
        <v>224</v>
      </c>
      <c r="C273" s="100">
        <f t="shared" si="6"/>
        <v>0</v>
      </c>
      <c r="D273" s="101">
        <f>D236</f>
        <v>0</v>
      </c>
      <c r="E273" s="101">
        <f>E236</f>
        <v>0</v>
      </c>
      <c r="F273" s="101">
        <f>F236</f>
        <v>0</v>
      </c>
    </row>
    <row r="274" spans="1:6" ht="18" customHeight="1">
      <c r="A274" s="99" t="s">
        <v>123</v>
      </c>
      <c r="B274" s="53">
        <v>225</v>
      </c>
      <c r="C274" s="100">
        <f t="shared" si="6"/>
        <v>905856</v>
      </c>
      <c r="D274" s="101">
        <f t="shared" ref="D274:F275" si="8">D237+D188</f>
        <v>314432</v>
      </c>
      <c r="E274" s="101">
        <f t="shared" si="8"/>
        <v>295712</v>
      </c>
      <c r="F274" s="101">
        <f t="shared" si="8"/>
        <v>295712</v>
      </c>
    </row>
    <row r="275" spans="1:6" ht="18" customHeight="1">
      <c r="A275" s="99" t="s">
        <v>124</v>
      </c>
      <c r="B275" s="53">
        <v>226</v>
      </c>
      <c r="C275" s="100">
        <f t="shared" si="6"/>
        <v>751930</v>
      </c>
      <c r="D275" s="101">
        <f t="shared" si="8"/>
        <v>105457</v>
      </c>
      <c r="E275" s="101">
        <f t="shared" si="8"/>
        <v>323113</v>
      </c>
      <c r="F275" s="101">
        <f t="shared" si="8"/>
        <v>323360</v>
      </c>
    </row>
    <row r="276" spans="1:6" ht="18" customHeight="1">
      <c r="A276" s="88" t="s">
        <v>145</v>
      </c>
      <c r="B276" s="89">
        <v>260</v>
      </c>
      <c r="C276" s="119">
        <v>0</v>
      </c>
      <c r="D276" s="91">
        <v>0</v>
      </c>
      <c r="E276" s="91">
        <v>0</v>
      </c>
      <c r="F276" s="91">
        <v>0</v>
      </c>
    </row>
    <row r="277" spans="1:6" ht="18" customHeight="1">
      <c r="A277" s="99" t="s">
        <v>147</v>
      </c>
      <c r="B277" s="53">
        <v>262</v>
      </c>
      <c r="C277" s="100">
        <f t="shared" ref="C277:C282" si="9">D277+E277+F277</f>
        <v>1470382</v>
      </c>
      <c r="D277" s="102">
        <f>D240</f>
        <v>461320</v>
      </c>
      <c r="E277" s="102">
        <f>E240</f>
        <v>497269</v>
      </c>
      <c r="F277" s="102">
        <f>F240</f>
        <v>511793</v>
      </c>
    </row>
    <row r="278" spans="1:6" ht="18" customHeight="1">
      <c r="A278" s="120" t="s">
        <v>148</v>
      </c>
      <c r="B278" s="121">
        <v>290</v>
      </c>
      <c r="C278" s="122">
        <f t="shared" si="9"/>
        <v>5005648</v>
      </c>
      <c r="D278" s="103">
        <f>D241+D192+D191+D190</f>
        <v>1658116</v>
      </c>
      <c r="E278" s="103">
        <f>E241+E192+E191+E190</f>
        <v>1673766</v>
      </c>
      <c r="F278" s="103">
        <f>F241+F192+F191+F190</f>
        <v>1673766</v>
      </c>
    </row>
    <row r="279" spans="1:6" ht="18" customHeight="1">
      <c r="A279" s="88" t="s">
        <v>149</v>
      </c>
      <c r="B279" s="89">
        <v>300</v>
      </c>
      <c r="C279" s="122">
        <f t="shared" si="9"/>
        <v>8903847</v>
      </c>
      <c r="D279" s="91">
        <f>D280+D281</f>
        <v>2881683</v>
      </c>
      <c r="E279" s="91">
        <f>E280+E281</f>
        <v>2964910</v>
      </c>
      <c r="F279" s="91">
        <f>F280+F281</f>
        <v>3057254</v>
      </c>
    </row>
    <row r="280" spans="1:6" ht="18" customHeight="1">
      <c r="A280" s="99" t="s">
        <v>129</v>
      </c>
      <c r="B280" s="53">
        <v>310</v>
      </c>
      <c r="C280" s="100">
        <f t="shared" si="9"/>
        <v>338274</v>
      </c>
      <c r="D280" s="102">
        <f>D262+D193</f>
        <v>90758</v>
      </c>
      <c r="E280" s="102">
        <f t="shared" ref="E280:F280" si="10">E262+E193</f>
        <v>90758</v>
      </c>
      <c r="F280" s="102">
        <f t="shared" si="10"/>
        <v>156758</v>
      </c>
    </row>
    <row r="281" spans="1:6" ht="31.5" customHeight="1">
      <c r="A281" s="99" t="s">
        <v>131</v>
      </c>
      <c r="B281" s="53">
        <v>340</v>
      </c>
      <c r="C281" s="100">
        <f t="shared" si="9"/>
        <v>8565573</v>
      </c>
      <c r="D281" s="102">
        <f>D244+D194+D263</f>
        <v>2790925</v>
      </c>
      <c r="E281" s="102">
        <f t="shared" ref="E281:F281" si="11">E244+E194+E263</f>
        <v>2874152</v>
      </c>
      <c r="F281" s="102">
        <f t="shared" si="11"/>
        <v>2900496</v>
      </c>
    </row>
    <row r="282" spans="1:6" ht="18" customHeight="1">
      <c r="A282" s="99" t="s">
        <v>153</v>
      </c>
      <c r="B282" s="53"/>
      <c r="C282" s="100">
        <f t="shared" si="9"/>
        <v>1825607</v>
      </c>
      <c r="D282" s="102">
        <f>D195</f>
        <v>254385</v>
      </c>
      <c r="E282" s="102">
        <f>E195</f>
        <v>1210468</v>
      </c>
      <c r="F282" s="102">
        <f>F195</f>
        <v>360754</v>
      </c>
    </row>
    <row r="283" spans="1:6" ht="15.75" hidden="1">
      <c r="A283" s="104"/>
      <c r="B283" s="105"/>
      <c r="C283" s="106"/>
      <c r="D283" s="107"/>
      <c r="E283" s="107"/>
      <c r="F283" s="107"/>
    </row>
    <row r="284" spans="1:6" ht="15.75" hidden="1">
      <c r="A284" s="104"/>
      <c r="B284" s="105"/>
      <c r="C284" s="106"/>
      <c r="D284" s="107"/>
      <c r="E284" s="107"/>
      <c r="F284" s="107"/>
    </row>
    <row r="285" spans="1:6" ht="15">
      <c r="A285" s="6"/>
      <c r="B285" s="6"/>
      <c r="C285" s="6"/>
      <c r="D285" s="6"/>
      <c r="E285" s="6"/>
      <c r="F285" s="6"/>
    </row>
    <row r="286" spans="1:6" ht="15" hidden="1">
      <c r="A286" s="6"/>
      <c r="B286" s="6"/>
      <c r="C286" s="6"/>
      <c r="D286" s="6"/>
      <c r="E286" s="6"/>
      <c r="F286" s="6"/>
    </row>
    <row r="287" spans="1:6" ht="18" customHeight="1">
      <c r="A287" s="108" t="s">
        <v>154</v>
      </c>
      <c r="B287" s="11"/>
      <c r="C287" s="11"/>
      <c r="D287" s="11"/>
      <c r="E287" s="11"/>
      <c r="F287" s="11"/>
    </row>
    <row r="288" spans="1:6" ht="18" customHeight="1">
      <c r="A288" s="108" t="s">
        <v>155</v>
      </c>
      <c r="B288" s="109"/>
      <c r="C288" s="109"/>
      <c r="D288" s="109"/>
      <c r="E288" s="11"/>
      <c r="F288" s="11"/>
    </row>
    <row r="289" spans="1:6" ht="18" customHeight="1">
      <c r="A289" s="108" t="s">
        <v>156</v>
      </c>
      <c r="B289" s="110"/>
      <c r="C289" s="111"/>
      <c r="D289" s="111"/>
      <c r="E289" s="132" t="s">
        <v>157</v>
      </c>
      <c r="F289" s="132"/>
    </row>
    <row r="290" spans="1:6" ht="15">
      <c r="A290" s="108"/>
      <c r="B290" s="112"/>
      <c r="C290" s="113"/>
      <c r="D290" s="114" t="s">
        <v>158</v>
      </c>
      <c r="E290" s="124" t="s">
        <v>159</v>
      </c>
      <c r="F290" s="124"/>
    </row>
    <row r="291" spans="1:6" ht="18.75">
      <c r="A291" s="108"/>
      <c r="B291" s="11"/>
      <c r="C291" s="11"/>
      <c r="D291" s="11"/>
      <c r="E291" s="11"/>
      <c r="F291" s="11"/>
    </row>
    <row r="292" spans="1:6" ht="18" customHeight="1">
      <c r="A292" s="108" t="s">
        <v>160</v>
      </c>
      <c r="B292" s="11"/>
      <c r="C292" s="11"/>
      <c r="D292" s="11"/>
      <c r="E292" s="11"/>
      <c r="F292" s="11"/>
    </row>
    <row r="293" spans="1:6" ht="18" customHeight="1">
      <c r="A293" s="108" t="s">
        <v>161</v>
      </c>
      <c r="B293" s="11"/>
      <c r="C293" s="11"/>
      <c r="D293" s="11"/>
      <c r="E293" s="11"/>
      <c r="F293" s="11"/>
    </row>
    <row r="294" spans="1:6" ht="18" customHeight="1">
      <c r="A294" s="108" t="s">
        <v>162</v>
      </c>
      <c r="B294" s="110"/>
      <c r="C294" s="111"/>
      <c r="D294" s="111"/>
      <c r="E294" s="132" t="s">
        <v>163</v>
      </c>
      <c r="F294" s="132"/>
    </row>
    <row r="295" spans="1:6" ht="15">
      <c r="A295" s="108"/>
      <c r="B295" s="112"/>
      <c r="C295" s="113"/>
      <c r="D295" s="114" t="s">
        <v>158</v>
      </c>
      <c r="E295" s="124" t="s">
        <v>159</v>
      </c>
      <c r="F295" s="124"/>
    </row>
    <row r="296" spans="1:6" ht="18.75">
      <c r="A296" s="108"/>
      <c r="B296" s="11"/>
      <c r="C296" s="11"/>
      <c r="D296" s="11"/>
      <c r="E296" s="11"/>
      <c r="F296" s="11"/>
    </row>
    <row r="297" spans="1:6" ht="18.75" customHeight="1">
      <c r="A297" s="108" t="s">
        <v>164</v>
      </c>
      <c r="B297" s="110"/>
      <c r="C297" s="111"/>
      <c r="D297" s="111"/>
      <c r="E297" s="123"/>
      <c r="F297" s="123"/>
    </row>
    <row r="298" spans="1:6" ht="18.75" customHeight="1">
      <c r="A298" s="115" t="s">
        <v>165</v>
      </c>
      <c r="B298" s="112"/>
      <c r="C298" s="113"/>
      <c r="D298" s="114" t="s">
        <v>158</v>
      </c>
      <c r="E298" s="124" t="s">
        <v>159</v>
      </c>
      <c r="F298" s="124"/>
    </row>
    <row r="299" spans="1:6" ht="18.75" customHeight="1">
      <c r="A299" s="116"/>
      <c r="B299" s="11"/>
      <c r="C299" s="11"/>
      <c r="D299" s="11"/>
      <c r="E299" s="11"/>
      <c r="F299" s="11"/>
    </row>
    <row r="300" spans="1:6" ht="18.75" customHeight="1">
      <c r="A300" s="117" t="s">
        <v>169</v>
      </c>
      <c r="B300" s="11"/>
      <c r="C300" s="11"/>
      <c r="D300" s="11"/>
      <c r="E300" s="11"/>
      <c r="F300" s="11"/>
    </row>
  </sheetData>
  <mergeCells count="163">
    <mergeCell ref="A5:C5"/>
    <mergeCell ref="A6:C6"/>
    <mergeCell ref="E6:F6"/>
    <mergeCell ref="A7:C7"/>
    <mergeCell ref="E7:F7"/>
    <mergeCell ref="A8:C8"/>
    <mergeCell ref="A1:C1"/>
    <mergeCell ref="D1:F1"/>
    <mergeCell ref="A2:C2"/>
    <mergeCell ref="A3:C3"/>
    <mergeCell ref="E3:F3"/>
    <mergeCell ref="A4:C4"/>
    <mergeCell ref="E4:F4"/>
    <mergeCell ref="A15:D15"/>
    <mergeCell ref="A16:D16"/>
    <mergeCell ref="A17:D17"/>
    <mergeCell ref="A18:D18"/>
    <mergeCell ref="A19:D19"/>
    <mergeCell ref="A20:D20"/>
    <mergeCell ref="A9:C9"/>
    <mergeCell ref="E9:F9"/>
    <mergeCell ref="A11:F11"/>
    <mergeCell ref="A12:F12"/>
    <mergeCell ref="A13:D13"/>
    <mergeCell ref="A14:D14"/>
    <mergeCell ref="A29:F29"/>
    <mergeCell ref="A30:F30"/>
    <mergeCell ref="A33:F33"/>
    <mergeCell ref="A34:F34"/>
    <mergeCell ref="A35:F35"/>
    <mergeCell ref="A36:F36"/>
    <mergeCell ref="A21:D21"/>
    <mergeCell ref="A22:D22"/>
    <mergeCell ref="A23:D23"/>
    <mergeCell ref="A26:F26"/>
    <mergeCell ref="A27:F27"/>
    <mergeCell ref="A28:F28"/>
    <mergeCell ref="A48:F48"/>
    <mergeCell ref="A49:F49"/>
    <mergeCell ref="A51:F51"/>
    <mergeCell ref="A52:F52"/>
    <mergeCell ref="A53:F53"/>
    <mergeCell ref="A54:F54"/>
    <mergeCell ref="A38:F38"/>
    <mergeCell ref="A42:F42"/>
    <mergeCell ref="A44:F44"/>
    <mergeCell ref="A45:F45"/>
    <mergeCell ref="A46:F46"/>
    <mergeCell ref="A47:F47"/>
    <mergeCell ref="A62:F62"/>
    <mergeCell ref="A63:F63"/>
    <mergeCell ref="A68:F68"/>
    <mergeCell ref="A70:F70"/>
    <mergeCell ref="A72:E72"/>
    <mergeCell ref="A73:E73"/>
    <mergeCell ref="A55:F55"/>
    <mergeCell ref="A56:F56"/>
    <mergeCell ref="A57:F57"/>
    <mergeCell ref="A59:F59"/>
    <mergeCell ref="A60:F60"/>
    <mergeCell ref="A61:F6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50:F150"/>
    <mergeCell ref="A134:E134"/>
    <mergeCell ref="A135:E135"/>
    <mergeCell ref="A136:E136"/>
    <mergeCell ref="A137:E137"/>
    <mergeCell ref="A138:E138"/>
    <mergeCell ref="A139:E139"/>
    <mergeCell ref="B158:C158"/>
    <mergeCell ref="B159:C159"/>
    <mergeCell ref="B160:C160"/>
    <mergeCell ref="B162:C162"/>
    <mergeCell ref="B163:C163"/>
    <mergeCell ref="B164:C164"/>
    <mergeCell ref="A152:A154"/>
    <mergeCell ref="B152:C154"/>
    <mergeCell ref="D154:F154"/>
    <mergeCell ref="B155:C155"/>
    <mergeCell ref="B156:C156"/>
    <mergeCell ref="B157:C157"/>
    <mergeCell ref="E297:F297"/>
    <mergeCell ref="E298:F298"/>
    <mergeCell ref="B166:C166"/>
    <mergeCell ref="B167:C167"/>
    <mergeCell ref="B168:C168"/>
    <mergeCell ref="D176:F176"/>
    <mergeCell ref="A186:A187"/>
    <mergeCell ref="E289:F289"/>
    <mergeCell ref="E290:F290"/>
    <mergeCell ref="E294:F294"/>
    <mergeCell ref="E295:F295"/>
    <mergeCell ref="B169:C169"/>
    <mergeCell ref="B170:C170"/>
    <mergeCell ref="B171:C171"/>
    <mergeCell ref="B173:C173"/>
    <mergeCell ref="A174:A176"/>
    <mergeCell ref="B174:B176"/>
    <mergeCell ref="C174:C176"/>
  </mergeCells>
  <pageMargins left="0.70866141732283472" right="0.19685039370078741" top="0.31496062992125984" bottom="0.19685039370078741" header="0.31496062992125984" footer="0.31496062992125984"/>
  <pageSetup paperSize="9" scale="80" orientation="landscape" horizontalDpi="180" verticalDpi="180" r:id="rId1"/>
  <rowBreaks count="9" manualBreakCount="9">
    <brk id="36" max="16383" man="1"/>
    <brk id="60" max="16383" man="1"/>
    <brk id="102" max="16383" man="1"/>
    <brk id="140" max="16383" man="1"/>
    <brk id="171" max="16383" man="1"/>
    <brk id="195" max="16383" man="1"/>
    <brk id="213" max="16383" man="1"/>
    <brk id="242" max="16383" man="1"/>
    <brk id="27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2012-10-02T06:05:41Z</dcterms:modified>
</cp:coreProperties>
</file>